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580" windowHeight="9345"/>
  </bookViews>
  <sheets>
    <sheet name="asistencia" sheetId="4" r:id="rId1"/>
    <sheet name="NO PAR 1" sheetId="9" r:id="rId2"/>
    <sheet name="NO PAR 2" sheetId="11" r:id="rId3"/>
    <sheet name="NOTAS DE UNIDAD" sheetId="7" r:id="rId4"/>
    <sheet name="EXPOSICIONES" sheetId="12" r:id="rId5"/>
  </sheets>
  <calcPr calcId="124519"/>
</workbook>
</file>

<file path=xl/calcChain.xml><?xml version="1.0" encoding="utf-8"?>
<calcChain xmlns="http://schemas.openxmlformats.org/spreadsheetml/2006/main">
  <c r="Y7" i="11"/>
  <c r="AA7" s="1"/>
  <c r="O4" i="7" s="1"/>
  <c r="Y8" i="11"/>
  <c r="AA8" s="1"/>
  <c r="O5" i="7" s="1"/>
  <c r="Y9" i="11"/>
  <c r="AA9" s="1"/>
  <c r="O6" i="7" s="1"/>
  <c r="Y10" i="11"/>
  <c r="Y11"/>
  <c r="AA11" s="1"/>
  <c r="O8" i="7" s="1"/>
  <c r="Y12" i="11"/>
  <c r="AA12" s="1"/>
  <c r="O9" i="7" s="1"/>
  <c r="Y13" i="11"/>
  <c r="AA13" s="1"/>
  <c r="O10" i="7" s="1"/>
  <c r="Y14" i="11"/>
  <c r="AA14" s="1"/>
  <c r="O11" i="7" s="1"/>
  <c r="Y15" i="11"/>
  <c r="AA15" s="1"/>
  <c r="O12" i="7" s="1"/>
  <c r="Y16" i="11"/>
  <c r="AA16" s="1"/>
  <c r="O13" i="7" s="1"/>
  <c r="Y17" i="11"/>
  <c r="AA17" s="1"/>
  <c r="O14" i="7" s="1"/>
  <c r="Y18" i="11"/>
  <c r="AA18" s="1"/>
  <c r="O15" i="7" s="1"/>
  <c r="Y19" i="11"/>
  <c r="AA19" s="1"/>
  <c r="O16" i="7" s="1"/>
  <c r="Y20" i="11"/>
  <c r="AA20" s="1"/>
  <c r="O17" i="7" s="1"/>
  <c r="Y21" i="11"/>
  <c r="AA21" s="1"/>
  <c r="O18" i="7" s="1"/>
  <c r="Y22" i="11"/>
  <c r="AA22" s="1"/>
  <c r="O19" i="7" s="1"/>
  <c r="Y23" i="11"/>
  <c r="Y24"/>
  <c r="AA24" s="1"/>
  <c r="O21" i="7" s="1"/>
  <c r="Y25" i="11"/>
  <c r="AA25" s="1"/>
  <c r="O22" i="7" s="1"/>
  <c r="Y26" i="11"/>
  <c r="Y27"/>
  <c r="AA27"/>
  <c r="O24" i="7" s="1"/>
  <c r="Y28" i="11"/>
  <c r="AA28" s="1"/>
  <c r="O25" i="7" s="1"/>
  <c r="Y29" i="11"/>
  <c r="AA29" s="1"/>
  <c r="O26" i="7" s="1"/>
  <c r="Y30" i="11"/>
  <c r="AA30" s="1"/>
  <c r="O27" i="7" s="1"/>
  <c r="Y31" i="11"/>
  <c r="AA31" s="1"/>
  <c r="O28" i="7" s="1"/>
  <c r="Y32" i="11"/>
  <c r="AA32" s="1"/>
  <c r="O29" i="7" s="1"/>
  <c r="Y33" i="11"/>
  <c r="AA33" s="1"/>
  <c r="O30" i="7" s="1"/>
  <c r="Y34" i="11"/>
  <c r="AA34" s="1"/>
  <c r="O31" i="7" s="1"/>
  <c r="R31" s="1"/>
  <c r="V31" s="1"/>
  <c r="Y35" i="11"/>
  <c r="AA35" s="1"/>
  <c r="O32" i="7" s="1"/>
  <c r="Y36" i="11"/>
  <c r="AA36" s="1"/>
  <c r="O33" i="7" s="1"/>
  <c r="Y37" i="11"/>
  <c r="AA37" s="1"/>
  <c r="O34" i="7" s="1"/>
  <c r="Y38" i="11"/>
  <c r="AA38" s="1"/>
  <c r="O35" i="7" s="1"/>
  <c r="Y39" i="11"/>
  <c r="AA39" s="1"/>
  <c r="O36" i="7" s="1"/>
  <c r="Y40" i="11"/>
  <c r="AA40" s="1"/>
  <c r="O37" i="7" s="1"/>
  <c r="Y41" i="11"/>
  <c r="AA41" s="1"/>
  <c r="O38" i="7" s="1"/>
  <c r="R38" s="1"/>
  <c r="V38" s="1"/>
  <c r="Y42" i="11"/>
  <c r="AA42" s="1"/>
  <c r="O39" i="7" s="1"/>
  <c r="Y43" i="11"/>
  <c r="AA43" s="1"/>
  <c r="O40" i="7" s="1"/>
  <c r="Y44" i="11"/>
  <c r="AA44" s="1"/>
  <c r="O41" i="7" s="1"/>
  <c r="Y45" i="11"/>
  <c r="AA45" s="1"/>
  <c r="O42" i="7" s="1"/>
  <c r="Y46" i="11"/>
  <c r="AA46" s="1"/>
  <c r="O43" i="7" s="1"/>
  <c r="Y47" i="11"/>
  <c r="AA47" s="1"/>
  <c r="O44" i="7" s="1"/>
  <c r="Y6" i="11"/>
  <c r="AA6" s="1"/>
  <c r="O3" i="7" s="1"/>
  <c r="U7" i="11"/>
  <c r="W7" s="1"/>
  <c r="J4" i="7" s="1"/>
  <c r="U8" i="11"/>
  <c r="W8" s="1"/>
  <c r="J5" i="7" s="1"/>
  <c r="U9" i="11"/>
  <c r="W9" s="1"/>
  <c r="J6" i="7" s="1"/>
  <c r="U10" i="11"/>
  <c r="W10" s="1"/>
  <c r="J7" i="7" s="1"/>
  <c r="U11" i="11"/>
  <c r="W11" s="1"/>
  <c r="J8" i="7" s="1"/>
  <c r="U12" i="11"/>
  <c r="W12" s="1"/>
  <c r="J9" i="7" s="1"/>
  <c r="U13" i="11"/>
  <c r="W13" s="1"/>
  <c r="J10" i="7" s="1"/>
  <c r="U14" i="11"/>
  <c r="W14" s="1"/>
  <c r="J11" i="7" s="1"/>
  <c r="U15" i="11"/>
  <c r="W15" s="1"/>
  <c r="J12" i="7" s="1"/>
  <c r="U16" i="11"/>
  <c r="W16" s="1"/>
  <c r="J13" i="7" s="1"/>
  <c r="U17" i="11"/>
  <c r="W17"/>
  <c r="J14" i="7" s="1"/>
  <c r="U18" i="11"/>
  <c r="W18" s="1"/>
  <c r="J15" i="7" s="1"/>
  <c r="U19" i="11"/>
  <c r="W19" s="1"/>
  <c r="J16" i="7" s="1"/>
  <c r="U20" i="11"/>
  <c r="W20" s="1"/>
  <c r="J17" i="7" s="1"/>
  <c r="U21" i="11"/>
  <c r="W21" s="1"/>
  <c r="J18" i="7" s="1"/>
  <c r="U22" i="11"/>
  <c r="W22" s="1"/>
  <c r="J19" i="7" s="1"/>
  <c r="U23" i="11"/>
  <c r="W23" s="1"/>
  <c r="J20" i="7" s="1"/>
  <c r="U24" i="11"/>
  <c r="W24" s="1"/>
  <c r="J21" i="7" s="1"/>
  <c r="U25" i="11"/>
  <c r="W25" s="1"/>
  <c r="J22" i="7" s="1"/>
  <c r="U26" i="11"/>
  <c r="W26" s="1"/>
  <c r="J23" i="7" s="1"/>
  <c r="U27" i="11"/>
  <c r="W27" s="1"/>
  <c r="J24" i="7" s="1"/>
  <c r="U28" i="11"/>
  <c r="W28" s="1"/>
  <c r="J25" i="7" s="1"/>
  <c r="U29" i="11"/>
  <c r="W29" s="1"/>
  <c r="J26" i="7" s="1"/>
  <c r="U30" i="11"/>
  <c r="W30" s="1"/>
  <c r="J27" i="7" s="1"/>
  <c r="U31" i="11"/>
  <c r="W31" s="1"/>
  <c r="J28" i="7" s="1"/>
  <c r="U32" i="11"/>
  <c r="W32" s="1"/>
  <c r="J29" i="7" s="1"/>
  <c r="U33" i="11"/>
  <c r="W33"/>
  <c r="J30" i="7" s="1"/>
  <c r="U34" i="11"/>
  <c r="W34" s="1"/>
  <c r="J31" i="7" s="1"/>
  <c r="U35" i="11"/>
  <c r="W35"/>
  <c r="J32" i="7" s="1"/>
  <c r="U36" i="11"/>
  <c r="W36" s="1"/>
  <c r="J33" i="7" s="1"/>
  <c r="U37" i="11"/>
  <c r="W37" s="1"/>
  <c r="J34" i="7" s="1"/>
  <c r="U38" i="11"/>
  <c r="W38" s="1"/>
  <c r="J35" i="7"/>
  <c r="U39" i="11"/>
  <c r="W39" s="1"/>
  <c r="J36" i="7" s="1"/>
  <c r="U40" i="11"/>
  <c r="W40" s="1"/>
  <c r="J37" i="7" s="1"/>
  <c r="U41" i="11"/>
  <c r="W41" s="1"/>
  <c r="J38" i="7" s="1"/>
  <c r="U42" i="11"/>
  <c r="W42" s="1"/>
  <c r="J39" i="7" s="1"/>
  <c r="U43" i="11"/>
  <c r="W43" s="1"/>
  <c r="J40" i="7" s="1"/>
  <c r="U44" i="11"/>
  <c r="W44" s="1"/>
  <c r="J41" i="7" s="1"/>
  <c r="U45" i="11"/>
  <c r="W45" s="1"/>
  <c r="J42" i="7" s="1"/>
  <c r="U46" i="11"/>
  <c r="W46" s="1"/>
  <c r="J43" i="7" s="1"/>
  <c r="U47" i="11"/>
  <c r="W47" s="1"/>
  <c r="J44" i="7" s="1"/>
  <c r="U6" i="11"/>
  <c r="Q7"/>
  <c r="S7" s="1"/>
  <c r="E4" i="7" s="1"/>
  <c r="Q8" i="11"/>
  <c r="S8" s="1"/>
  <c r="E5" i="7" s="1"/>
  <c r="Q9" i="11"/>
  <c r="S9" s="1"/>
  <c r="E6" i="7" s="1"/>
  <c r="Q10" i="11"/>
  <c r="S10" s="1"/>
  <c r="E7" i="7" s="1"/>
  <c r="Q11" i="11"/>
  <c r="S11" s="1"/>
  <c r="E8" i="7" s="1"/>
  <c r="Q12" i="11"/>
  <c r="S12" s="1"/>
  <c r="E9" i="7" s="1"/>
  <c r="Q13" i="11"/>
  <c r="S13" s="1"/>
  <c r="E10" i="7" s="1"/>
  <c r="Q14" i="11"/>
  <c r="S14" s="1"/>
  <c r="E11" i="7" s="1"/>
  <c r="Q15" i="11"/>
  <c r="S15" s="1"/>
  <c r="E12" i="7" s="1"/>
  <c r="Q16" i="11"/>
  <c r="S16"/>
  <c r="E13" i="7" s="1"/>
  <c r="Q17" i="11"/>
  <c r="S17" s="1"/>
  <c r="E14" i="7" s="1"/>
  <c r="Q18" i="11"/>
  <c r="S18" s="1"/>
  <c r="E15" i="7" s="1"/>
  <c r="Q19" i="11"/>
  <c r="S19" s="1"/>
  <c r="E16" i="7" s="1"/>
  <c r="Q20" i="11"/>
  <c r="S20"/>
  <c r="E17" i="7" s="1"/>
  <c r="Q21" i="11"/>
  <c r="S21" s="1"/>
  <c r="E18" i="7" s="1"/>
  <c r="Q22" i="11"/>
  <c r="S22" s="1"/>
  <c r="E19" i="7" s="1"/>
  <c r="Q23" i="11"/>
  <c r="S23" s="1"/>
  <c r="E20" i="7" s="1"/>
  <c r="Q24" i="11"/>
  <c r="S24" s="1"/>
  <c r="E21" i="7" s="1"/>
  <c r="Q25" i="11"/>
  <c r="S25" s="1"/>
  <c r="E22" i="7" s="1"/>
  <c r="Q26" i="11"/>
  <c r="S26" s="1"/>
  <c r="E23" i="7" s="1"/>
  <c r="Q27" i="11"/>
  <c r="S27" s="1"/>
  <c r="E24" i="7" s="1"/>
  <c r="Q28" i="11"/>
  <c r="S28" s="1"/>
  <c r="E25" i="7" s="1"/>
  <c r="Q29" i="11"/>
  <c r="S29" s="1"/>
  <c r="E26" i="7" s="1"/>
  <c r="Q30" i="11"/>
  <c r="S30" s="1"/>
  <c r="E27" i="7" s="1"/>
  <c r="Q31" i="11"/>
  <c r="S31" s="1"/>
  <c r="E28" i="7" s="1"/>
  <c r="Q32" i="11"/>
  <c r="S32" s="1"/>
  <c r="E29" i="7" s="1"/>
  <c r="Q33" i="11"/>
  <c r="Q34"/>
  <c r="S34" s="1"/>
  <c r="E31" i="7" s="1"/>
  <c r="Q35" i="11"/>
  <c r="S35" s="1"/>
  <c r="E32" i="7" s="1"/>
  <c r="Q36" i="11"/>
  <c r="S36" s="1"/>
  <c r="E33" i="7" s="1"/>
  <c r="Q37" i="11"/>
  <c r="S37" s="1"/>
  <c r="E34" i="7" s="1"/>
  <c r="Q38" i="11"/>
  <c r="S38" s="1"/>
  <c r="E35" i="7" s="1"/>
  <c r="Q39" i="11"/>
  <c r="S39" s="1"/>
  <c r="E36" i="7" s="1"/>
  <c r="Q40" i="11"/>
  <c r="S40" s="1"/>
  <c r="E37" i="7" s="1"/>
  <c r="Q41" i="11"/>
  <c r="S41" s="1"/>
  <c r="E38" i="7" s="1"/>
  <c r="Q42" i="11"/>
  <c r="S42" s="1"/>
  <c r="E39" i="7" s="1"/>
  <c r="Q43" i="11"/>
  <c r="S43" s="1"/>
  <c r="E40" i="7" s="1"/>
  <c r="Q44" i="11"/>
  <c r="S44" s="1"/>
  <c r="E41" i="7" s="1"/>
  <c r="Q45" i="11"/>
  <c r="S45" s="1"/>
  <c r="E42" i="7" s="1"/>
  <c r="Q46" i="11"/>
  <c r="S46" s="1"/>
  <c r="E43" i="7" s="1"/>
  <c r="Q47" i="11"/>
  <c r="S47" s="1"/>
  <c r="E44" i="7" s="1"/>
  <c r="Q6" i="11"/>
  <c r="S6" s="1"/>
  <c r="E3" i="7" s="1"/>
  <c r="M6" i="11"/>
  <c r="O6" s="1"/>
  <c r="Q3" i="7" s="1"/>
  <c r="M7" i="11"/>
  <c r="O7" s="1"/>
  <c r="Q4" i="7" s="1"/>
  <c r="M8" i="11"/>
  <c r="O8" s="1"/>
  <c r="Q5" i="7" s="1"/>
  <c r="M9" i="11"/>
  <c r="O9" s="1"/>
  <c r="Q6" i="7" s="1"/>
  <c r="M10" i="11"/>
  <c r="O10" s="1"/>
  <c r="Q7" i="7" s="1"/>
  <c r="M11" i="11"/>
  <c r="O11" s="1"/>
  <c r="Q8" i="7" s="1"/>
  <c r="M12" i="11"/>
  <c r="M13"/>
  <c r="O13" s="1"/>
  <c r="Q10" i="7" s="1"/>
  <c r="M14" i="11"/>
  <c r="O14" s="1"/>
  <c r="Q11" i="7" s="1"/>
  <c r="M15" i="11"/>
  <c r="M16"/>
  <c r="O16" s="1"/>
  <c r="Q13" i="7" s="1"/>
  <c r="M17" i="11"/>
  <c r="O17" s="1"/>
  <c r="Q14" i="7" s="1"/>
  <c r="M18" i="11"/>
  <c r="O18" s="1"/>
  <c r="Q15" i="7" s="1"/>
  <c r="M19" i="11"/>
  <c r="O19" s="1"/>
  <c r="Q16" i="7" s="1"/>
  <c r="M20" i="11"/>
  <c r="O20" s="1"/>
  <c r="Q17" i="7" s="1"/>
  <c r="M21" i="11"/>
  <c r="O21" s="1"/>
  <c r="M22"/>
  <c r="O22" s="1"/>
  <c r="Q19" i="7" s="1"/>
  <c r="M23" i="11"/>
  <c r="M24"/>
  <c r="O24" s="1"/>
  <c r="Q21" i="7" s="1"/>
  <c r="M25" i="11"/>
  <c r="O25" s="1"/>
  <c r="Q22" i="7" s="1"/>
  <c r="M26" i="11"/>
  <c r="O26" s="1"/>
  <c r="Q23" i="7" s="1"/>
  <c r="M27" i="11"/>
  <c r="M28"/>
  <c r="O28" s="1"/>
  <c r="Q25" i="7" s="1"/>
  <c r="M29" i="11"/>
  <c r="O29" s="1"/>
  <c r="Q26" i="7" s="1"/>
  <c r="M30" i="11"/>
  <c r="O30" s="1"/>
  <c r="Q27" i="7" s="1"/>
  <c r="M31" i="11"/>
  <c r="O31" s="1"/>
  <c r="Q28" i="7" s="1"/>
  <c r="M32" i="11"/>
  <c r="O32" s="1"/>
  <c r="Q29" i="7" s="1"/>
  <c r="M33" i="11"/>
  <c r="O33" s="1"/>
  <c r="Q30" i="7" s="1"/>
  <c r="M34" i="11"/>
  <c r="O34" s="1"/>
  <c r="Q31" i="7" s="1"/>
  <c r="M35" i="11"/>
  <c r="O35" s="1"/>
  <c r="Q32" i="7" s="1"/>
  <c r="M36" i="11"/>
  <c r="O36" s="1"/>
  <c r="Q33" i="7" s="1"/>
  <c r="M37" i="11"/>
  <c r="O37" s="1"/>
  <c r="M38"/>
  <c r="O38"/>
  <c r="Q35" i="7" s="1"/>
  <c r="M39" i="11"/>
  <c r="O39" s="1"/>
  <c r="Q36" i="7" s="1"/>
  <c r="M40" i="11"/>
  <c r="O40" s="1"/>
  <c r="Q37" i="7" s="1"/>
  <c r="M41" i="11"/>
  <c r="O41" s="1"/>
  <c r="Q38" i="7" s="1"/>
  <c r="M42" i="11"/>
  <c r="O42" s="1"/>
  <c r="Q39" i="7" s="1"/>
  <c r="M43" i="11"/>
  <c r="O43" s="1"/>
  <c r="Q40" i="7" s="1"/>
  <c r="M44" i="11"/>
  <c r="O44" s="1"/>
  <c r="Q41" i="7" s="1"/>
  <c r="M45" i="11"/>
  <c r="O45"/>
  <c r="Q42" i="7" s="1"/>
  <c r="M46" i="11"/>
  <c r="O46" s="1"/>
  <c r="Q43" i="7" s="1"/>
  <c r="M47" i="11"/>
  <c r="O47" s="1"/>
  <c r="Q44" i="7" s="1"/>
  <c r="I6" i="11"/>
  <c r="K6"/>
  <c r="L3" i="7" s="1"/>
  <c r="I7" i="11"/>
  <c r="K7" s="1"/>
  <c r="L4" i="7" s="1"/>
  <c r="I8" i="11"/>
  <c r="K8" s="1"/>
  <c r="L5" i="7" s="1"/>
  <c r="I9" i="11"/>
  <c r="I10"/>
  <c r="K10" s="1"/>
  <c r="L7" i="7" s="1"/>
  <c r="I11" i="11"/>
  <c r="K11" s="1"/>
  <c r="L8" i="7" s="1"/>
  <c r="I12" i="11"/>
  <c r="K12" s="1"/>
  <c r="L9" i="7" s="1"/>
  <c r="I13" i="11"/>
  <c r="I14"/>
  <c r="K14" s="1"/>
  <c r="L11" i="7" s="1"/>
  <c r="I15" i="11"/>
  <c r="K15" s="1"/>
  <c r="L12" i="7" s="1"/>
  <c r="I16" i="11"/>
  <c r="K16" s="1"/>
  <c r="L13" i="7" s="1"/>
  <c r="I17" i="11"/>
  <c r="K17" s="1"/>
  <c r="L14" i="7" s="1"/>
  <c r="I18" i="11"/>
  <c r="K18" s="1"/>
  <c r="L15" i="7" s="1"/>
  <c r="I19" i="11"/>
  <c r="K19" s="1"/>
  <c r="L16" i="7" s="1"/>
  <c r="I20" i="11"/>
  <c r="K20" s="1"/>
  <c r="L17" i="7" s="1"/>
  <c r="I21" i="11"/>
  <c r="K21" s="1"/>
  <c r="L18" i="7" s="1"/>
  <c r="I22" i="11"/>
  <c r="I23"/>
  <c r="K23" s="1"/>
  <c r="L20" i="7" s="1"/>
  <c r="I24" i="11"/>
  <c r="K24" s="1"/>
  <c r="L21" i="7" s="1"/>
  <c r="I25" i="11"/>
  <c r="K25" s="1"/>
  <c r="L22" i="7" s="1"/>
  <c r="I26" i="11"/>
  <c r="I27"/>
  <c r="K27" s="1"/>
  <c r="L24" i="7" s="1"/>
  <c r="I28" i="11"/>
  <c r="K28" s="1"/>
  <c r="L25" i="7" s="1"/>
  <c r="I29" i="11"/>
  <c r="K29" s="1"/>
  <c r="L26" i="7" s="1"/>
  <c r="I30" i="11"/>
  <c r="K30" s="1"/>
  <c r="L27" i="7" s="1"/>
  <c r="I31" i="11"/>
  <c r="K31" s="1"/>
  <c r="L28" i="7" s="1"/>
  <c r="I32" i="11"/>
  <c r="K32" s="1"/>
  <c r="L29" i="7" s="1"/>
  <c r="I33" i="11"/>
  <c r="K33" s="1"/>
  <c r="L30" i="7" s="1"/>
  <c r="I34" i="11"/>
  <c r="K34" s="1"/>
  <c r="L31" i="7" s="1"/>
  <c r="I35" i="11"/>
  <c r="K35" s="1"/>
  <c r="L32" i="7" s="1"/>
  <c r="I36" i="11"/>
  <c r="K36" s="1"/>
  <c r="L33" i="7" s="1"/>
  <c r="I37" i="11"/>
  <c r="K37" s="1"/>
  <c r="L34" i="7" s="1"/>
  <c r="I38" i="11"/>
  <c r="K38" s="1"/>
  <c r="L35" i="7" s="1"/>
  <c r="I39" i="11"/>
  <c r="K39" s="1"/>
  <c r="L36" i="7" s="1"/>
  <c r="I40" i="11"/>
  <c r="K40" s="1"/>
  <c r="L37" i="7" s="1"/>
  <c r="I41" i="11"/>
  <c r="K41" s="1"/>
  <c r="L38" i="7" s="1"/>
  <c r="I42" i="11"/>
  <c r="K42" s="1"/>
  <c r="L39" i="7" s="1"/>
  <c r="I43" i="11"/>
  <c r="K43" s="1"/>
  <c r="L40" i="7" s="1"/>
  <c r="I44" i="11"/>
  <c r="K44" s="1"/>
  <c r="L41" i="7" s="1"/>
  <c r="I45" i="11"/>
  <c r="K45" s="1"/>
  <c r="L42" i="7" s="1"/>
  <c r="I46" i="11"/>
  <c r="K46" s="1"/>
  <c r="L43" i="7" s="1"/>
  <c r="I47" i="11"/>
  <c r="K47" s="1"/>
  <c r="L44" i="7" s="1"/>
  <c r="E6" i="11"/>
  <c r="G6" s="1"/>
  <c r="G3" i="7" s="1"/>
  <c r="E7" i="11"/>
  <c r="G7" s="1"/>
  <c r="G4" i="7" s="1"/>
  <c r="E8" i="11"/>
  <c r="E9"/>
  <c r="G9" s="1"/>
  <c r="G6" i="7" s="1"/>
  <c r="E10" i="11"/>
  <c r="G10" s="1"/>
  <c r="G7" i="7" s="1"/>
  <c r="E11" i="11"/>
  <c r="G11" s="1"/>
  <c r="G8" i="7" s="1"/>
  <c r="E12" i="11"/>
  <c r="G12" s="1"/>
  <c r="G9" i="7" s="1"/>
  <c r="E13" i="11"/>
  <c r="G13" s="1"/>
  <c r="G10" i="7" s="1"/>
  <c r="E14" i="11"/>
  <c r="G14" s="1"/>
  <c r="G11" i="7" s="1"/>
  <c r="E15" i="11"/>
  <c r="G15" s="1"/>
  <c r="G12" i="7" s="1"/>
  <c r="E16" i="11"/>
  <c r="G16" s="1"/>
  <c r="G13" i="7" s="1"/>
  <c r="E17" i="11"/>
  <c r="E18"/>
  <c r="G18"/>
  <c r="G15" i="7" s="1"/>
  <c r="E19" i="11"/>
  <c r="G19" s="1"/>
  <c r="G16" i="7" s="1"/>
  <c r="E20" i="11"/>
  <c r="G20" s="1"/>
  <c r="G17" i="7" s="1"/>
  <c r="E21" i="11"/>
  <c r="G21" s="1"/>
  <c r="G18" i="7" s="1"/>
  <c r="E22" i="11"/>
  <c r="G22" s="1"/>
  <c r="G19" i="7" s="1"/>
  <c r="E23" i="11"/>
  <c r="G23" s="1"/>
  <c r="G20" i="7" s="1"/>
  <c r="E24" i="11"/>
  <c r="G24" s="1"/>
  <c r="G21" i="7" s="1"/>
  <c r="E25" i="11"/>
  <c r="E26"/>
  <c r="G26" s="1"/>
  <c r="G23" i="7" s="1"/>
  <c r="E27" i="11"/>
  <c r="G27" s="1"/>
  <c r="G24" i="7" s="1"/>
  <c r="E28" i="11"/>
  <c r="G28" s="1"/>
  <c r="G25" i="7" s="1"/>
  <c r="E29" i="11"/>
  <c r="G29" s="1"/>
  <c r="G26" i="7" s="1"/>
  <c r="E30" i="11"/>
  <c r="G30" s="1"/>
  <c r="G27" i="7" s="1"/>
  <c r="E31" i="11"/>
  <c r="G31" s="1"/>
  <c r="G28" i="7" s="1"/>
  <c r="E32" i="11"/>
  <c r="G32" s="1"/>
  <c r="G29" i="7" s="1"/>
  <c r="E33" i="11"/>
  <c r="G33" s="1"/>
  <c r="G30" i="7" s="1"/>
  <c r="E34" i="11"/>
  <c r="G34" s="1"/>
  <c r="G31" i="7" s="1"/>
  <c r="E35" i="11"/>
  <c r="G35" s="1"/>
  <c r="G32" i="7" s="1"/>
  <c r="E36" i="11"/>
  <c r="G36" s="1"/>
  <c r="G33" i="7" s="1"/>
  <c r="E37" i="11"/>
  <c r="G37" s="1"/>
  <c r="G34" i="7" s="1"/>
  <c r="E38" i="11"/>
  <c r="G38" s="1"/>
  <c r="G35" i="7" s="1"/>
  <c r="E39" i="11"/>
  <c r="G39" s="1"/>
  <c r="G36" i="7" s="1"/>
  <c r="E40" i="11"/>
  <c r="G40" s="1"/>
  <c r="G37" i="7" s="1"/>
  <c r="E41" i="11"/>
  <c r="E42"/>
  <c r="G42" s="1"/>
  <c r="G39" i="7" s="1"/>
  <c r="E43" i="11"/>
  <c r="G43" s="1"/>
  <c r="G40" i="7" s="1"/>
  <c r="E44" i="11"/>
  <c r="G44" s="1"/>
  <c r="G41" i="7" s="1"/>
  <c r="E45" i="11"/>
  <c r="G45" s="1"/>
  <c r="G42" i="7" s="1"/>
  <c r="E46" i="11"/>
  <c r="G46" s="1"/>
  <c r="G43" i="7" s="1"/>
  <c r="E47" i="11"/>
  <c r="G47" s="1"/>
  <c r="G44" i="7" s="1"/>
  <c r="AA26" i="11"/>
  <c r="O23" i="7" s="1"/>
  <c r="R23" s="1"/>
  <c r="V23" s="1"/>
  <c r="AA23" i="11"/>
  <c r="O20" i="7" s="1"/>
  <c r="R20" s="1"/>
  <c r="V20" s="1"/>
  <c r="AA10" i="11"/>
  <c r="O7" i="7" s="1"/>
  <c r="W6" i="11"/>
  <c r="J3" i="7" s="1"/>
  <c r="S33" i="11"/>
  <c r="E30" i="7" s="1"/>
  <c r="Q34"/>
  <c r="O27" i="11"/>
  <c r="Q24" i="7" s="1"/>
  <c r="O23" i="11"/>
  <c r="Q20" i="7" s="1"/>
  <c r="Q18"/>
  <c r="O15" i="11"/>
  <c r="Q12" i="7" s="1"/>
  <c r="O12" i="11"/>
  <c r="Q9" i="7" s="1"/>
  <c r="K26" i="11"/>
  <c r="L23" i="7" s="1"/>
  <c r="K22" i="11"/>
  <c r="L19" i="7" s="1"/>
  <c r="K13" i="11"/>
  <c r="L10" i="7" s="1"/>
  <c r="K9" i="11"/>
  <c r="L6" i="7" s="1"/>
  <c r="G8" i="11"/>
  <c r="G5" i="7" s="1"/>
  <c r="G17" i="11"/>
  <c r="G14" i="7" s="1"/>
  <c r="G25" i="11"/>
  <c r="G22" i="7" s="1"/>
  <c r="G41" i="11"/>
  <c r="G38" i="7" s="1"/>
  <c r="D47" i="11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3" i="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 i="9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B3" i="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6" i="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Z23" i="7"/>
  <c r="AG23"/>
  <c r="M3"/>
  <c r="M15" l="1"/>
  <c r="U15" s="1"/>
  <c r="M26"/>
  <c r="U26" s="1"/>
  <c r="R42"/>
  <c r="V42" s="1"/>
  <c r="M12"/>
  <c r="U12" s="1"/>
  <c r="R32"/>
  <c r="V32" s="1"/>
  <c r="H21"/>
  <c r="M34"/>
  <c r="U34" s="1"/>
  <c r="M20"/>
  <c r="U20" s="1"/>
  <c r="R6"/>
  <c r="V6" s="1"/>
  <c r="M38"/>
  <c r="U38" s="1"/>
  <c r="R34"/>
  <c r="V34" s="1"/>
  <c r="F4"/>
  <c r="M9"/>
  <c r="U9" s="1"/>
  <c r="H20"/>
  <c r="T20" s="1"/>
  <c r="H37"/>
  <c r="T37" s="1"/>
  <c r="H33"/>
  <c r="T33" s="1"/>
  <c r="H7"/>
  <c r="T7" s="1"/>
  <c r="M39"/>
  <c r="U39" s="1"/>
  <c r="M21"/>
  <c r="U21" s="1"/>
  <c r="M13"/>
  <c r="U13" s="1"/>
  <c r="M7"/>
  <c r="U7" s="1"/>
  <c r="R43"/>
  <c r="V43" s="1"/>
  <c r="R35"/>
  <c r="V35" s="1"/>
  <c r="R26"/>
  <c r="V26" s="1"/>
  <c r="R19"/>
  <c r="V19" s="1"/>
  <c r="R9"/>
  <c r="V9" s="1"/>
  <c r="H34"/>
  <c r="X34" s="1"/>
  <c r="Z34" s="1"/>
  <c r="H19"/>
  <c r="H11"/>
  <c r="M27"/>
  <c r="U27" s="1"/>
  <c r="M25"/>
  <c r="U25" s="1"/>
  <c r="M19"/>
  <c r="M8"/>
  <c r="U8" s="1"/>
  <c r="R30"/>
  <c r="V30" s="1"/>
  <c r="R27"/>
  <c r="V27" s="1"/>
  <c r="R13"/>
  <c r="V13" s="1"/>
  <c r="R10"/>
  <c r="V10" s="1"/>
  <c r="H44"/>
  <c r="T44" s="1"/>
  <c r="W44" s="1"/>
  <c r="H42"/>
  <c r="T42" s="1"/>
  <c r="H31"/>
  <c r="H23"/>
  <c r="T23" s="1"/>
  <c r="H5"/>
  <c r="T5" s="1"/>
  <c r="M43"/>
  <c r="U43" s="1"/>
  <c r="M30"/>
  <c r="U30" s="1"/>
  <c r="M23"/>
  <c r="M17"/>
  <c r="U17" s="1"/>
  <c r="M5"/>
  <c r="U5" s="1"/>
  <c r="R44"/>
  <c r="V44" s="1"/>
  <c r="R39"/>
  <c r="V39" s="1"/>
  <c r="R14"/>
  <c r="V14" s="1"/>
  <c r="R11"/>
  <c r="V11" s="1"/>
  <c r="R7"/>
  <c r="V7" s="1"/>
  <c r="H36"/>
  <c r="T36" s="1"/>
  <c r="H32"/>
  <c r="T32" s="1"/>
  <c r="M44"/>
  <c r="U44" s="1"/>
  <c r="M41"/>
  <c r="U41" s="1"/>
  <c r="M31"/>
  <c r="U31" s="1"/>
  <c r="M6"/>
  <c r="U6" s="1"/>
  <c r="R22"/>
  <c r="V22" s="1"/>
  <c r="R18"/>
  <c r="V18" s="1"/>
  <c r="R15"/>
  <c r="V15" s="1"/>
  <c r="T31"/>
  <c r="U23"/>
  <c r="T21"/>
  <c r="AC34"/>
  <c r="U19"/>
  <c r="H35"/>
  <c r="M22"/>
  <c r="U22" s="1"/>
  <c r="M16"/>
  <c r="U16" s="1"/>
  <c r="H3"/>
  <c r="F3"/>
  <c r="H29"/>
  <c r="M35"/>
  <c r="U35" s="1"/>
  <c r="R17"/>
  <c r="V17" s="1"/>
  <c r="R4"/>
  <c r="V4" s="1"/>
  <c r="H30"/>
  <c r="H43"/>
  <c r="H41"/>
  <c r="H28"/>
  <c r="H24"/>
  <c r="H18"/>
  <c r="H16"/>
  <c r="H14"/>
  <c r="H12"/>
  <c r="H10"/>
  <c r="H6"/>
  <c r="M40"/>
  <c r="U40" s="1"/>
  <c r="M37"/>
  <c r="U37" s="1"/>
  <c r="M24"/>
  <c r="U24" s="1"/>
  <c r="M18"/>
  <c r="U18" s="1"/>
  <c r="M14"/>
  <c r="U14" s="1"/>
  <c r="M11"/>
  <c r="U11" s="1"/>
  <c r="M4"/>
  <c r="R21"/>
  <c r="V21" s="1"/>
  <c r="R16"/>
  <c r="V16" s="1"/>
  <c r="R12"/>
  <c r="V12" s="1"/>
  <c r="R8"/>
  <c r="V8" s="1"/>
  <c r="U3"/>
  <c r="T19"/>
  <c r="T11"/>
  <c r="W11" s="1"/>
  <c r="P3"/>
  <c r="P4"/>
  <c r="R3"/>
  <c r="H25"/>
  <c r="H39"/>
  <c r="H26"/>
  <c r="H22"/>
  <c r="H17"/>
  <c r="H15"/>
  <c r="H13"/>
  <c r="H8"/>
  <c r="H4"/>
  <c r="M42"/>
  <c r="M32"/>
  <c r="U32" s="1"/>
  <c r="M29"/>
  <c r="U29" s="1"/>
  <c r="R41"/>
  <c r="V41" s="1"/>
  <c r="R37"/>
  <c r="V37" s="1"/>
  <c r="R33"/>
  <c r="V33" s="1"/>
  <c r="R28"/>
  <c r="V28" s="1"/>
  <c r="R24"/>
  <c r="V24" s="1"/>
  <c r="R5"/>
  <c r="V5" s="1"/>
  <c r="K3"/>
  <c r="K4"/>
  <c r="H38"/>
  <c r="M28"/>
  <c r="U28" s="1"/>
  <c r="R40"/>
  <c r="V40" s="1"/>
  <c r="R36"/>
  <c r="V36" s="1"/>
  <c r="H40"/>
  <c r="H27"/>
  <c r="H9"/>
  <c r="M36"/>
  <c r="U36" s="1"/>
  <c r="M33"/>
  <c r="U33" s="1"/>
  <c r="M10"/>
  <c r="U10" s="1"/>
  <c r="R29"/>
  <c r="V29" s="1"/>
  <c r="R25"/>
  <c r="V25" s="1"/>
  <c r="AC44" l="1"/>
  <c r="X20"/>
  <c r="Z20" s="1"/>
  <c r="T34"/>
  <c r="W34" s="1"/>
  <c r="W23"/>
  <c r="AB23" s="1"/>
  <c r="X11"/>
  <c r="Z11" s="1"/>
  <c r="W7"/>
  <c r="AC20"/>
  <c r="X44"/>
  <c r="Z44" s="1"/>
  <c r="AG44" s="1"/>
  <c r="X36"/>
  <c r="Z36" s="1"/>
  <c r="W19"/>
  <c r="AC7"/>
  <c r="X7"/>
  <c r="Z7" s="1"/>
  <c r="AB7" s="1"/>
  <c r="AC36"/>
  <c r="W31"/>
  <c r="X19"/>
  <c r="Z19" s="1"/>
  <c r="AG19" s="1"/>
  <c r="AC19"/>
  <c r="AC23"/>
  <c r="AC31"/>
  <c r="X21"/>
  <c r="Z21" s="1"/>
  <c r="AG21" s="1"/>
  <c r="AC32"/>
  <c r="X31"/>
  <c r="Z31" s="1"/>
  <c r="X27"/>
  <c r="Z27" s="1"/>
  <c r="AC27"/>
  <c r="T27"/>
  <c r="W27" s="1"/>
  <c r="U42"/>
  <c r="AC42"/>
  <c r="X15"/>
  <c r="Z15" s="1"/>
  <c r="AC15"/>
  <c r="T15"/>
  <c r="W15" s="1"/>
  <c r="T39"/>
  <c r="W39" s="1"/>
  <c r="X39"/>
  <c r="Z39" s="1"/>
  <c r="AC39"/>
  <c r="AB44"/>
  <c r="U4"/>
  <c r="N4"/>
  <c r="T10"/>
  <c r="W10" s="1"/>
  <c r="AC10"/>
  <c r="X10"/>
  <c r="Z10" s="1"/>
  <c r="X18"/>
  <c r="Z18" s="1"/>
  <c r="AC18"/>
  <c r="T18"/>
  <c r="W18" s="1"/>
  <c r="X43"/>
  <c r="Z43" s="1"/>
  <c r="T43"/>
  <c r="W43" s="1"/>
  <c r="AC43"/>
  <c r="AG20"/>
  <c r="X13"/>
  <c r="Z13" s="1"/>
  <c r="T13"/>
  <c r="W13" s="1"/>
  <c r="AC13"/>
  <c r="X26"/>
  <c r="Z26" s="1"/>
  <c r="T26"/>
  <c r="W26" s="1"/>
  <c r="AC26"/>
  <c r="X6"/>
  <c r="Z6" s="1"/>
  <c r="AC6"/>
  <c r="T6"/>
  <c r="W6" s="1"/>
  <c r="X16"/>
  <c r="Z16" s="1"/>
  <c r="AC16"/>
  <c r="T16"/>
  <c r="W16" s="1"/>
  <c r="X41"/>
  <c r="Z41" s="1"/>
  <c r="AC41"/>
  <c r="T41"/>
  <c r="W41" s="1"/>
  <c r="X29"/>
  <c r="Z29" s="1"/>
  <c r="AC29"/>
  <c r="T29"/>
  <c r="W29" s="1"/>
  <c r="T35"/>
  <c r="W35" s="1"/>
  <c r="AC35"/>
  <c r="X35"/>
  <c r="Z35" s="1"/>
  <c r="AG36"/>
  <c r="X9"/>
  <c r="Z9" s="1"/>
  <c r="T9"/>
  <c r="W9" s="1"/>
  <c r="AC9"/>
  <c r="AC8"/>
  <c r="T8"/>
  <c r="W8" s="1"/>
  <c r="X8"/>
  <c r="Z8" s="1"/>
  <c r="X22"/>
  <c r="Z22" s="1"/>
  <c r="T22"/>
  <c r="W22" s="1"/>
  <c r="AC22"/>
  <c r="V3"/>
  <c r="S3"/>
  <c r="S4"/>
  <c r="AB11"/>
  <c r="AG11"/>
  <c r="T14"/>
  <c r="W14" s="1"/>
  <c r="X14"/>
  <c r="Z14" s="1"/>
  <c r="AC14"/>
  <c r="T28"/>
  <c r="W28" s="1"/>
  <c r="AC28"/>
  <c r="X28"/>
  <c r="Z28" s="1"/>
  <c r="X30"/>
  <c r="Z30" s="1"/>
  <c r="AC30"/>
  <c r="T30"/>
  <c r="W30" s="1"/>
  <c r="X3"/>
  <c r="AC3"/>
  <c r="I4"/>
  <c r="I3"/>
  <c r="T3"/>
  <c r="AG7"/>
  <c r="AB34"/>
  <c r="AG34"/>
  <c r="T40"/>
  <c r="W40" s="1"/>
  <c r="AC40"/>
  <c r="X40"/>
  <c r="Z40" s="1"/>
  <c r="X38"/>
  <c r="Z38" s="1"/>
  <c r="AC38"/>
  <c r="T38"/>
  <c r="W38" s="1"/>
  <c r="T4"/>
  <c r="W4" s="1"/>
  <c r="AC4"/>
  <c r="X4"/>
  <c r="Z4" s="1"/>
  <c r="T17"/>
  <c r="W17" s="1"/>
  <c r="X17"/>
  <c r="Z17" s="1"/>
  <c r="AC17"/>
  <c r="AC25"/>
  <c r="X25"/>
  <c r="Z25" s="1"/>
  <c r="T25"/>
  <c r="W25" s="1"/>
  <c r="X12"/>
  <c r="Z12" s="1"/>
  <c r="AC12"/>
  <c r="T12"/>
  <c r="W12" s="1"/>
  <c r="T24"/>
  <c r="W24" s="1"/>
  <c r="X24"/>
  <c r="Z24" s="1"/>
  <c r="AC24"/>
  <c r="AG31"/>
  <c r="X37"/>
  <c r="Z37" s="1"/>
  <c r="W5"/>
  <c r="X5"/>
  <c r="Z5" s="1"/>
  <c r="X33"/>
  <c r="Z33" s="1"/>
  <c r="AC21"/>
  <c r="AC5"/>
  <c r="W42"/>
  <c r="N3"/>
  <c r="AC33"/>
  <c r="AC37"/>
  <c r="X32"/>
  <c r="Z32" s="1"/>
  <c r="X42"/>
  <c r="Z42" s="1"/>
  <c r="W20"/>
  <c r="AC11"/>
  <c r="W33"/>
  <c r="W37"/>
  <c r="W21"/>
  <c r="AB21" s="1"/>
  <c r="W32"/>
  <c r="W36"/>
  <c r="AB36" s="1"/>
  <c r="AB20" l="1"/>
  <c r="AB31"/>
  <c r="AB19"/>
  <c r="AG17"/>
  <c r="AB17"/>
  <c r="AB40"/>
  <c r="AG40"/>
  <c r="AG37"/>
  <c r="AB37"/>
  <c r="AB24"/>
  <c r="AG24"/>
  <c r="AG12"/>
  <c r="AB12"/>
  <c r="AG38"/>
  <c r="AB38"/>
  <c r="Z3"/>
  <c r="Y3"/>
  <c r="Y4"/>
  <c r="AG28"/>
  <c r="AB28"/>
  <c r="AB14"/>
  <c r="AG14"/>
  <c r="AG6"/>
  <c r="AB6"/>
  <c r="AG18"/>
  <c r="AB18"/>
  <c r="AB27"/>
  <c r="AG27"/>
  <c r="AB4"/>
  <c r="AG4"/>
  <c r="AB30"/>
  <c r="AG30"/>
  <c r="AG9"/>
  <c r="AB9"/>
  <c r="AB29"/>
  <c r="AG29"/>
  <c r="AB26"/>
  <c r="AG26"/>
  <c r="AB39"/>
  <c r="AG39"/>
  <c r="AG15"/>
  <c r="AB15"/>
  <c r="W3"/>
  <c r="AB32"/>
  <c r="AG32"/>
  <c r="AG5"/>
  <c r="AB5"/>
  <c r="AG25"/>
  <c r="AB25"/>
  <c r="AB8"/>
  <c r="AG8"/>
  <c r="AG35"/>
  <c r="AB35"/>
  <c r="AG41"/>
  <c r="AB41"/>
  <c r="AG13"/>
  <c r="AB13"/>
  <c r="AB42"/>
  <c r="AG42"/>
  <c r="AB33"/>
  <c r="AG33"/>
  <c r="AG22"/>
  <c r="AB22"/>
  <c r="AG16"/>
  <c r="AB16"/>
  <c r="AG43"/>
  <c r="AB43"/>
  <c r="AB10"/>
  <c r="AG10"/>
  <c r="AA3" l="1"/>
  <c r="AG3"/>
  <c r="AB3"/>
  <c r="AA4"/>
</calcChain>
</file>

<file path=xl/sharedStrings.xml><?xml version="1.0" encoding="utf-8"?>
<sst xmlns="http://schemas.openxmlformats.org/spreadsheetml/2006/main" count="218" uniqueCount="175">
  <si>
    <t>Apellido Paterno</t>
  </si>
  <si>
    <t>Apellido Materno</t>
  </si>
  <si>
    <t>Nombres</t>
  </si>
  <si>
    <t>Nº</t>
  </si>
  <si>
    <t>Firma</t>
  </si>
  <si>
    <t>INGENIERIA AGROINDUSTRIAL</t>
  </si>
  <si>
    <t>EX1</t>
  </si>
  <si>
    <t>APRO</t>
  </si>
  <si>
    <t>PR</t>
  </si>
  <si>
    <t>EX2</t>
  </si>
  <si>
    <t>UN I</t>
  </si>
  <si>
    <t>UN II</t>
  </si>
  <si>
    <t>EX3</t>
  </si>
  <si>
    <t>UN III</t>
  </si>
  <si>
    <t>COND FINAL</t>
  </si>
  <si>
    <t>PRO</t>
  </si>
  <si>
    <t>ASISTENCIA TERMODINAMICA II</t>
  </si>
  <si>
    <t>PR 2</t>
  </si>
  <si>
    <t>PR 3</t>
  </si>
  <si>
    <t>NOT FIN</t>
  </si>
  <si>
    <t>Notas de problemas</t>
  </si>
  <si>
    <t>S 2</t>
  </si>
  <si>
    <t>S 3</t>
  </si>
  <si>
    <t>S 4</t>
  </si>
  <si>
    <t>S 5</t>
  </si>
  <si>
    <t>S 8</t>
  </si>
  <si>
    <t>S 9</t>
  </si>
  <si>
    <t>S 10</t>
  </si>
  <si>
    <t>S 12</t>
  </si>
  <si>
    <t>S 13</t>
  </si>
  <si>
    <t>S 14</t>
  </si>
  <si>
    <t>S 15</t>
  </si>
  <si>
    <t>S 7</t>
  </si>
  <si>
    <t>P 1</t>
  </si>
  <si>
    <t>P 2</t>
  </si>
  <si>
    <t>P 3</t>
  </si>
  <si>
    <t>Notas semanales I</t>
  </si>
  <si>
    <t>Notas semanales II</t>
  </si>
  <si>
    <t>Notas semanales III</t>
  </si>
  <si>
    <t>PR 1</t>
  </si>
  <si>
    <t>P</t>
  </si>
  <si>
    <t>PP 1</t>
  </si>
  <si>
    <t>PP 2</t>
  </si>
  <si>
    <t>PP 3</t>
  </si>
  <si>
    <t>S</t>
  </si>
  <si>
    <t>EX 1</t>
  </si>
  <si>
    <t>EX 2</t>
  </si>
  <si>
    <t>EX 3</t>
  </si>
  <si>
    <t>NT 1</t>
  </si>
  <si>
    <t>NT 2</t>
  </si>
  <si>
    <t>NT 3</t>
  </si>
  <si>
    <t>SUSTITU</t>
  </si>
  <si>
    <t>SU N°</t>
  </si>
  <si>
    <t>NO SU</t>
  </si>
  <si>
    <t>NO FF</t>
  </si>
  <si>
    <t>Fecha</t>
  </si>
  <si>
    <t>COMPOSICION Y BIOQUIMICA DE PRODUCTOS AGROINDUSTRIALES</t>
  </si>
  <si>
    <t>Sifuentes</t>
  </si>
  <si>
    <t>Ortiz</t>
  </si>
  <si>
    <t>León</t>
  </si>
  <si>
    <t>Cardenas</t>
  </si>
  <si>
    <t>Bocanegra</t>
  </si>
  <si>
    <t>Prieto</t>
  </si>
  <si>
    <t>Lecca</t>
  </si>
  <si>
    <t>Alva</t>
  </si>
  <si>
    <t>Torres</t>
  </si>
  <si>
    <t>Cueva</t>
  </si>
  <si>
    <t>López</t>
  </si>
  <si>
    <t>De la Cruz</t>
  </si>
  <si>
    <t>Moya</t>
  </si>
  <si>
    <t>Bracanonte</t>
  </si>
  <si>
    <t>Felipe</t>
  </si>
  <si>
    <t>Urcia</t>
  </si>
  <si>
    <t>Cortéz</t>
  </si>
  <si>
    <t>Bulnes</t>
  </si>
  <si>
    <t>Cruzado</t>
  </si>
  <si>
    <t>Alvarado</t>
  </si>
  <si>
    <t>Muñoz</t>
  </si>
  <si>
    <t>Vega</t>
  </si>
  <si>
    <t>Mejía</t>
  </si>
  <si>
    <t>Urrutia</t>
  </si>
  <si>
    <t>Yupanqui</t>
  </si>
  <si>
    <t>Silva</t>
  </si>
  <si>
    <t>Luna</t>
  </si>
  <si>
    <t>Katherine Jhovana</t>
  </si>
  <si>
    <t>Salgado</t>
  </si>
  <si>
    <t>Dylan Paolo</t>
  </si>
  <si>
    <t>Reyes</t>
  </si>
  <si>
    <t>Glimer Idan</t>
  </si>
  <si>
    <t>Bazán</t>
  </si>
  <si>
    <t>Castillo</t>
  </si>
  <si>
    <t>Jewrson Fernando</t>
  </si>
  <si>
    <t>Acosta</t>
  </si>
  <si>
    <t>José Jonathan</t>
  </si>
  <si>
    <t>Cristhian</t>
  </si>
  <si>
    <t>Rodríguez</t>
  </si>
  <si>
    <t>Noemí</t>
  </si>
  <si>
    <t>Paredes</t>
  </si>
  <si>
    <t>Estrella Estefanía</t>
  </si>
  <si>
    <t>Jara</t>
  </si>
  <si>
    <t>Oscar</t>
  </si>
  <si>
    <t>Mitzy Jazmin</t>
  </si>
  <si>
    <t>Peña</t>
  </si>
  <si>
    <t>Erick</t>
  </si>
  <si>
    <t>Vásquez</t>
  </si>
  <si>
    <t>Susan Carolina</t>
  </si>
  <si>
    <t>Pérez</t>
  </si>
  <si>
    <t>Rony</t>
  </si>
  <si>
    <t>Yesquen</t>
  </si>
  <si>
    <t>Rocha</t>
  </si>
  <si>
    <t>Johann Luigi</t>
  </si>
  <si>
    <t>Chauca</t>
  </si>
  <si>
    <t>Gleicer Delilach</t>
  </si>
  <si>
    <t>Rojas</t>
  </si>
  <si>
    <t>Andrea Gisela</t>
  </si>
  <si>
    <t>Moreno</t>
  </si>
  <si>
    <t>Angela Marcela</t>
  </si>
  <si>
    <t>Zare</t>
  </si>
  <si>
    <t>Sheylla Nataly</t>
  </si>
  <si>
    <t>Penagos</t>
  </si>
  <si>
    <t>gabriel Omar</t>
  </si>
  <si>
    <t>Natividad</t>
  </si>
  <si>
    <t>Juan José</t>
  </si>
  <si>
    <t>Mata</t>
  </si>
  <si>
    <t>Antony Joel</t>
  </si>
  <si>
    <t>Piedra</t>
  </si>
  <si>
    <t>Sarita</t>
  </si>
  <si>
    <t>Elizabeth Nataly</t>
  </si>
  <si>
    <t>Viera</t>
  </si>
  <si>
    <t>Jhonas Abner</t>
  </si>
  <si>
    <t>Bacilio</t>
  </si>
  <si>
    <t>Carla Ivon</t>
  </si>
  <si>
    <t>Yerald Humberto</t>
  </si>
  <si>
    <t>PRACTICA C.B.P.A. GRUPO G A</t>
  </si>
  <si>
    <t>PRACTICA C.B.P.A. GRUPO G B</t>
  </si>
  <si>
    <t>28.02.2014</t>
  </si>
  <si>
    <t>PRACTICA N°2</t>
  </si>
  <si>
    <t>22.04.2014</t>
  </si>
  <si>
    <t>23.04.2014</t>
  </si>
  <si>
    <t>Semana</t>
  </si>
  <si>
    <t xml:space="preserve">tema </t>
  </si>
  <si>
    <t>expositores</t>
  </si>
  <si>
    <t>fecha</t>
  </si>
  <si>
    <t>Composición química y comportamiento fisicoquímico de los principales constituyentes del trigo</t>
  </si>
  <si>
    <t xml:space="preserve">Composición química y comportamiento fisicoquímico de los principales constituyentes del arroz. </t>
  </si>
  <si>
    <t xml:space="preserve">Composición química y comportamiento fisicoquímico de los principales constituyentes del maíz y cebada. </t>
  </si>
  <si>
    <t>Composición química y comportamiento fisicoquímico de las legumbres y hortalizas.</t>
  </si>
  <si>
    <t>Composición química y comportamiento fisicoquímico del tomate, cebolla, espárrago, pepinillo y papa.</t>
  </si>
  <si>
    <t>Composición química y comportamiento fisicoquímico de los principales constituyentes de de las frutas.</t>
  </si>
  <si>
    <t>Composición química y comportamiento fisicoquímico de la uva y del vino.</t>
  </si>
  <si>
    <t>Composición química y comportamiento fisicoquímico de los cítricos.</t>
  </si>
  <si>
    <t>Composición química y comportamiento fisicoquímico de la leche; lípidos, proteínas y carbohidratos.</t>
  </si>
  <si>
    <t>Composición química y comportamiento fisicoquímico de la leche; minerales, vitaminas. Pasteurización y esterilización.</t>
  </si>
  <si>
    <t>Pescado: proteínas, sustancias nitrogenadas no proteicas, lípidos, vitaminas y minerales. Alteraciones.</t>
  </si>
  <si>
    <t>Carne: estructura del músculo, lípidos, proteínas sustancias nitrogenadasno proteicas, carbohidratos, agua y componentes inorgánicos.</t>
  </si>
  <si>
    <t>Carne: glucólisis, contracción muscular, relajación, muscular, rigidez cadavérica, color, maduración, capacidad de retención de agua, aroma.</t>
  </si>
  <si>
    <t>Huesos, lana y piel. Curtición.</t>
  </si>
  <si>
    <t>El árbol: composición de principales especias madereras. Proceso de trans formación. Importancia industrial.</t>
  </si>
  <si>
    <t>Vega Viera, Jhonás, Muñoz Rojas, Andrea</t>
  </si>
  <si>
    <t>Torres Maza Anthony, Ortíz Moreno Angela, Cueva Paredes Estrella</t>
  </si>
  <si>
    <t>21.04.2014</t>
  </si>
  <si>
    <t>28.04.2014</t>
  </si>
  <si>
    <t>05.05.2014</t>
  </si>
  <si>
    <t>12.05.2014</t>
  </si>
  <si>
    <t>19.05.2014</t>
  </si>
  <si>
    <t>26.05.2014</t>
  </si>
  <si>
    <t>02.06.2014</t>
  </si>
  <si>
    <t>09.06.2014</t>
  </si>
  <si>
    <t>16.06.2014</t>
  </si>
  <si>
    <t>23.06.2014</t>
  </si>
  <si>
    <t>30.06.2014</t>
  </si>
  <si>
    <t>07.07.2014</t>
  </si>
  <si>
    <t>14.07.2014</t>
  </si>
  <si>
    <t>21.07.2014</t>
  </si>
  <si>
    <t>28.07.2014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</si>
</sst>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justify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4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N17" sqref="N17"/>
    </sheetView>
  </sheetViews>
  <sheetFormatPr baseColWidth="10" defaultRowHeight="12.75"/>
  <cols>
    <col min="1" max="1" width="7.5703125" style="1" customWidth="1"/>
    <col min="2" max="2" width="17.42578125" customWidth="1"/>
    <col min="3" max="3" width="17.28515625" customWidth="1"/>
    <col min="4" max="4" width="23.7109375" customWidth="1"/>
    <col min="5" max="5" width="15.140625" customWidth="1"/>
    <col min="7" max="7" width="7.5703125" style="1" customWidth="1"/>
    <col min="8" max="9" width="17.42578125" customWidth="1"/>
    <col min="10" max="10" width="23.7109375" customWidth="1"/>
    <col min="11" max="11" width="15.140625" customWidth="1"/>
  </cols>
  <sheetData>
    <row r="1" spans="1:11" ht="15.75">
      <c r="A1" s="60" t="s">
        <v>5</v>
      </c>
      <c r="B1" s="60"/>
      <c r="C1" s="60"/>
      <c r="D1" s="60"/>
      <c r="E1" s="60"/>
      <c r="G1" s="60" t="s">
        <v>5</v>
      </c>
      <c r="H1" s="60"/>
      <c r="I1" s="60"/>
      <c r="J1" s="60"/>
      <c r="K1" s="60"/>
    </row>
    <row r="2" spans="1:11">
      <c r="K2" s="1"/>
    </row>
    <row r="3" spans="1:11" ht="14.25" customHeight="1">
      <c r="A3" s="4"/>
      <c r="B3" s="61" t="s">
        <v>56</v>
      </c>
      <c r="C3" s="61"/>
      <c r="D3" s="61"/>
      <c r="E3" s="25" t="s">
        <v>55</v>
      </c>
      <c r="G3" s="4"/>
      <c r="H3" s="61" t="s">
        <v>134</v>
      </c>
      <c r="I3" s="61"/>
      <c r="J3" s="57" t="s">
        <v>136</v>
      </c>
      <c r="K3" s="25" t="s">
        <v>55</v>
      </c>
    </row>
    <row r="4" spans="1:11" ht="13.5" customHeight="1">
      <c r="A4" s="4"/>
      <c r="B4" s="62"/>
      <c r="C4" s="62"/>
      <c r="D4" s="62"/>
      <c r="E4" s="1" t="s">
        <v>135</v>
      </c>
      <c r="K4" s="26" t="s">
        <v>137</v>
      </c>
    </row>
    <row r="5" spans="1:11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</v>
      </c>
      <c r="F5" s="55"/>
      <c r="G5" s="2" t="s">
        <v>3</v>
      </c>
      <c r="H5" s="3" t="s">
        <v>0</v>
      </c>
      <c r="I5" s="3" t="s">
        <v>1</v>
      </c>
      <c r="J5" s="3" t="s">
        <v>2</v>
      </c>
      <c r="K5" s="11" t="s">
        <v>4</v>
      </c>
    </row>
    <row r="6" spans="1:11">
      <c r="A6" s="2">
        <v>1</v>
      </c>
      <c r="B6" s="15" t="s">
        <v>64</v>
      </c>
      <c r="C6" s="15" t="s">
        <v>68</v>
      </c>
      <c r="D6" s="15" t="s">
        <v>84</v>
      </c>
      <c r="E6" s="2"/>
      <c r="F6" s="1"/>
      <c r="G6" s="2"/>
      <c r="H6" s="58"/>
      <c r="I6" s="59"/>
      <c r="J6" s="59"/>
      <c r="K6" s="59"/>
    </row>
    <row r="7" spans="1:11">
      <c r="A7" s="2">
        <v>2</v>
      </c>
      <c r="B7" s="15" t="s">
        <v>76</v>
      </c>
      <c r="C7" s="15" t="s">
        <v>85</v>
      </c>
      <c r="D7" s="15" t="s">
        <v>86</v>
      </c>
      <c r="E7" s="2"/>
      <c r="F7" s="1"/>
      <c r="G7" s="2">
        <v>1</v>
      </c>
      <c r="H7" s="58"/>
      <c r="I7" s="59"/>
      <c r="J7" s="59"/>
      <c r="K7" s="59"/>
    </row>
    <row r="8" spans="1:11">
      <c r="A8" s="2">
        <v>3</v>
      </c>
      <c r="B8" s="15" t="s">
        <v>61</v>
      </c>
      <c r="C8" s="15" t="s">
        <v>87</v>
      </c>
      <c r="D8" s="15" t="s">
        <v>88</v>
      </c>
      <c r="E8" s="2"/>
      <c r="F8" s="1"/>
      <c r="G8" s="2">
        <v>2</v>
      </c>
      <c r="H8" s="58"/>
      <c r="I8" s="59"/>
      <c r="J8" s="59"/>
      <c r="K8" s="59"/>
    </row>
    <row r="9" spans="1:11">
      <c r="A9" s="2">
        <v>4</v>
      </c>
      <c r="B9" s="15" t="s">
        <v>70</v>
      </c>
      <c r="C9" s="15" t="s">
        <v>89</v>
      </c>
      <c r="D9" s="15" t="s">
        <v>132</v>
      </c>
      <c r="E9" s="2"/>
      <c r="F9" s="1"/>
      <c r="G9" s="2">
        <v>3</v>
      </c>
      <c r="H9" s="58"/>
      <c r="I9" s="59"/>
      <c r="J9" s="59"/>
      <c r="K9" s="59"/>
    </row>
    <row r="10" spans="1:11">
      <c r="A10" s="2">
        <v>5</v>
      </c>
      <c r="B10" s="15" t="s">
        <v>74</v>
      </c>
      <c r="C10" s="15" t="s">
        <v>90</v>
      </c>
      <c r="D10" s="15" t="s">
        <v>91</v>
      </c>
      <c r="E10" s="2"/>
      <c r="F10" s="1"/>
      <c r="G10" s="2">
        <v>4</v>
      </c>
      <c r="H10" s="58"/>
      <c r="I10" s="59"/>
      <c r="J10" s="59"/>
      <c r="K10" s="59"/>
    </row>
    <row r="11" spans="1:11">
      <c r="A11" s="2">
        <v>6</v>
      </c>
      <c r="B11" s="15" t="s">
        <v>60</v>
      </c>
      <c r="C11" s="15" t="s">
        <v>92</v>
      </c>
      <c r="D11" s="15" t="s">
        <v>93</v>
      </c>
      <c r="E11" s="2"/>
      <c r="F11" s="1"/>
      <c r="G11" s="2">
        <v>5</v>
      </c>
      <c r="H11" s="58"/>
      <c r="I11" s="59"/>
      <c r="J11" s="59"/>
      <c r="K11" s="59"/>
    </row>
    <row r="12" spans="1:11">
      <c r="A12" s="2">
        <v>7</v>
      </c>
      <c r="B12" s="15" t="s">
        <v>73</v>
      </c>
      <c r="C12" s="15" t="s">
        <v>73</v>
      </c>
      <c r="D12" s="15" t="s">
        <v>94</v>
      </c>
      <c r="E12" s="2"/>
      <c r="F12" s="1"/>
      <c r="G12" s="2">
        <v>6</v>
      </c>
      <c r="H12" s="58"/>
      <c r="I12" s="59"/>
      <c r="J12" s="59"/>
      <c r="K12" s="59"/>
    </row>
    <row r="13" spans="1:11">
      <c r="A13" s="2">
        <v>8</v>
      </c>
      <c r="B13" s="15" t="s">
        <v>75</v>
      </c>
      <c r="C13" s="15" t="s">
        <v>95</v>
      </c>
      <c r="D13" s="15" t="s">
        <v>96</v>
      </c>
      <c r="E13" s="2"/>
      <c r="F13" s="1"/>
      <c r="G13" s="2">
        <v>7</v>
      </c>
      <c r="H13" s="58"/>
      <c r="I13" s="59"/>
      <c r="J13" s="59"/>
      <c r="K13" s="59"/>
    </row>
    <row r="14" spans="1:11">
      <c r="A14" s="2">
        <v>9</v>
      </c>
      <c r="B14" s="15" t="s">
        <v>66</v>
      </c>
      <c r="C14" s="15" t="s">
        <v>97</v>
      </c>
      <c r="D14" s="15" t="s">
        <v>98</v>
      </c>
      <c r="E14" s="2"/>
      <c r="F14" s="1"/>
      <c r="G14" s="2">
        <v>8</v>
      </c>
      <c r="H14" s="58"/>
      <c r="I14" s="59"/>
      <c r="J14" s="59"/>
      <c r="K14" s="59"/>
    </row>
    <row r="15" spans="1:11">
      <c r="A15" s="2">
        <v>10</v>
      </c>
      <c r="B15" s="15" t="s">
        <v>68</v>
      </c>
      <c r="C15" s="15" t="s">
        <v>99</v>
      </c>
      <c r="D15" s="15" t="s">
        <v>100</v>
      </c>
      <c r="E15" s="2"/>
      <c r="F15" s="1"/>
      <c r="G15" s="2">
        <v>9</v>
      </c>
      <c r="H15" s="58"/>
      <c r="I15" s="59"/>
      <c r="J15" s="59"/>
      <c r="K15" s="59"/>
    </row>
    <row r="16" spans="1:11">
      <c r="A16" s="2">
        <v>11</v>
      </c>
      <c r="B16" s="15" t="s">
        <v>71</v>
      </c>
      <c r="C16" s="15" t="s">
        <v>95</v>
      </c>
      <c r="D16" s="15" t="s">
        <v>101</v>
      </c>
      <c r="E16" s="2"/>
      <c r="F16" s="1"/>
      <c r="G16" s="2">
        <v>10</v>
      </c>
      <c r="H16" s="58"/>
      <c r="I16" s="59"/>
      <c r="J16" s="59"/>
      <c r="K16" s="59"/>
    </row>
    <row r="17" spans="1:11">
      <c r="A17" s="2">
        <v>12</v>
      </c>
      <c r="B17" s="15" t="s">
        <v>63</v>
      </c>
      <c r="C17" s="15" t="s">
        <v>102</v>
      </c>
      <c r="D17" s="15" t="s">
        <v>103</v>
      </c>
      <c r="E17" s="2"/>
      <c r="F17" s="1"/>
      <c r="G17" s="2">
        <v>11</v>
      </c>
      <c r="H17" s="58"/>
      <c r="I17" s="59"/>
      <c r="J17" s="59"/>
      <c r="K17" s="59"/>
    </row>
    <row r="18" spans="1:11">
      <c r="A18" s="2">
        <v>13</v>
      </c>
      <c r="B18" s="15" t="s">
        <v>59</v>
      </c>
      <c r="C18" s="15" t="s">
        <v>104</v>
      </c>
      <c r="D18" s="15" t="s">
        <v>105</v>
      </c>
      <c r="E18" s="2"/>
      <c r="F18" s="1"/>
      <c r="G18" s="2">
        <v>12</v>
      </c>
      <c r="H18" s="58"/>
      <c r="I18" s="59"/>
      <c r="J18" s="59"/>
      <c r="K18" s="59"/>
    </row>
    <row r="19" spans="1:11">
      <c r="A19" s="2">
        <v>14</v>
      </c>
      <c r="B19" s="15" t="s">
        <v>67</v>
      </c>
      <c r="C19" s="15" t="s">
        <v>106</v>
      </c>
      <c r="D19" s="15" t="s">
        <v>107</v>
      </c>
      <c r="E19" s="2"/>
      <c r="F19" s="1"/>
      <c r="G19" s="2">
        <v>13</v>
      </c>
      <c r="H19" s="58"/>
      <c r="I19" s="59"/>
      <c r="J19" s="59"/>
      <c r="K19" s="59"/>
    </row>
    <row r="20" spans="1:11">
      <c r="A20" s="2">
        <v>15</v>
      </c>
      <c r="B20" s="15" t="s">
        <v>83</v>
      </c>
      <c r="C20" s="15" t="s">
        <v>108</v>
      </c>
      <c r="D20" s="15" t="s">
        <v>103</v>
      </c>
      <c r="E20" s="2"/>
      <c r="F20" s="1"/>
      <c r="G20" s="2">
        <v>14</v>
      </c>
      <c r="H20" s="58"/>
      <c r="I20" s="59"/>
      <c r="J20" s="59"/>
      <c r="K20" s="59"/>
    </row>
    <row r="21" spans="1:11">
      <c r="A21" s="2">
        <v>16</v>
      </c>
      <c r="B21" s="15" t="s">
        <v>79</v>
      </c>
      <c r="C21" s="15" t="s">
        <v>109</v>
      </c>
      <c r="D21" s="15" t="s">
        <v>110</v>
      </c>
      <c r="E21" s="2"/>
      <c r="F21" s="1"/>
      <c r="H21" s="26"/>
    </row>
    <row r="22" spans="1:11">
      <c r="A22" s="2">
        <v>17</v>
      </c>
      <c r="B22" s="15" t="s">
        <v>69</v>
      </c>
      <c r="C22" s="15" t="s">
        <v>111</v>
      </c>
      <c r="D22" s="15" t="s">
        <v>112</v>
      </c>
      <c r="E22" s="2"/>
      <c r="F22" s="1"/>
      <c r="H22" s="26"/>
    </row>
    <row r="23" spans="1:11" ht="15.75">
      <c r="A23" s="2">
        <v>18</v>
      </c>
      <c r="B23" s="15" t="s">
        <v>77</v>
      </c>
      <c r="C23" s="15" t="s">
        <v>113</v>
      </c>
      <c r="D23" s="15" t="s">
        <v>114</v>
      </c>
      <c r="E23" s="2"/>
      <c r="F23" s="1"/>
      <c r="G23" s="60" t="s">
        <v>5</v>
      </c>
      <c r="H23" s="60"/>
      <c r="I23" s="60"/>
      <c r="J23" s="60"/>
      <c r="K23" s="60"/>
    </row>
    <row r="24" spans="1:11">
      <c r="A24" s="2">
        <v>19</v>
      </c>
      <c r="B24" s="15" t="s">
        <v>58</v>
      </c>
      <c r="C24" s="15" t="s">
        <v>115</v>
      </c>
      <c r="D24" s="15" t="s">
        <v>116</v>
      </c>
      <c r="E24" s="2"/>
      <c r="F24" s="1"/>
      <c r="K24" s="1"/>
    </row>
    <row r="25" spans="1:11">
      <c r="A25" s="2">
        <v>20</v>
      </c>
      <c r="B25" s="15" t="s">
        <v>62</v>
      </c>
      <c r="C25" s="15" t="s">
        <v>117</v>
      </c>
      <c r="D25" s="15" t="s">
        <v>118</v>
      </c>
      <c r="E25" s="2"/>
      <c r="F25" s="1"/>
      <c r="G25" s="4"/>
      <c r="H25" s="61" t="s">
        <v>133</v>
      </c>
      <c r="I25" s="61"/>
      <c r="J25" s="57" t="s">
        <v>136</v>
      </c>
      <c r="K25" s="25" t="s">
        <v>55</v>
      </c>
    </row>
    <row r="26" spans="1:11">
      <c r="A26" s="2">
        <v>21</v>
      </c>
      <c r="B26" s="15" t="s">
        <v>57</v>
      </c>
      <c r="C26" s="15" t="s">
        <v>119</v>
      </c>
      <c r="D26" s="15" t="s">
        <v>120</v>
      </c>
      <c r="E26" s="2"/>
      <c r="F26" s="1"/>
      <c r="K26" s="26" t="s">
        <v>138</v>
      </c>
    </row>
    <row r="27" spans="1:11">
      <c r="A27" s="2">
        <v>22</v>
      </c>
      <c r="B27" s="15" t="s">
        <v>82</v>
      </c>
      <c r="C27" s="15" t="s">
        <v>121</v>
      </c>
      <c r="D27" s="15" t="s">
        <v>122</v>
      </c>
      <c r="E27" s="2"/>
      <c r="F27" s="1"/>
      <c r="G27" s="2" t="s">
        <v>3</v>
      </c>
      <c r="H27" s="3" t="s">
        <v>0</v>
      </c>
      <c r="I27" s="3" t="s">
        <v>1</v>
      </c>
      <c r="J27" s="3" t="s">
        <v>2</v>
      </c>
      <c r="K27" s="11" t="s">
        <v>4</v>
      </c>
    </row>
    <row r="28" spans="1:11">
      <c r="A28" s="2">
        <v>23</v>
      </c>
      <c r="B28" s="15" t="s">
        <v>65</v>
      </c>
      <c r="C28" s="15" t="s">
        <v>123</v>
      </c>
      <c r="D28" s="15" t="s">
        <v>124</v>
      </c>
      <c r="E28" s="2"/>
      <c r="F28" s="1"/>
      <c r="G28" s="2"/>
      <c r="H28" s="58"/>
      <c r="I28" s="59"/>
      <c r="J28" s="59"/>
      <c r="K28" s="59"/>
    </row>
    <row r="29" spans="1:11">
      <c r="A29" s="2">
        <v>24</v>
      </c>
      <c r="B29" s="15" t="s">
        <v>72</v>
      </c>
      <c r="C29" s="15" t="s">
        <v>125</v>
      </c>
      <c r="D29" s="15" t="s">
        <v>126</v>
      </c>
      <c r="E29" s="2"/>
      <c r="F29" s="1"/>
      <c r="G29" s="2">
        <v>1</v>
      </c>
      <c r="H29" s="58"/>
      <c r="I29" s="59"/>
      <c r="J29" s="59"/>
      <c r="K29" s="59"/>
    </row>
    <row r="30" spans="1:11">
      <c r="A30" s="2">
        <v>25</v>
      </c>
      <c r="B30" s="15" t="s">
        <v>80</v>
      </c>
      <c r="C30" s="15" t="s">
        <v>78</v>
      </c>
      <c r="D30" s="15" t="s">
        <v>127</v>
      </c>
      <c r="E30" s="2"/>
      <c r="F30" s="1"/>
      <c r="G30" s="2">
        <v>2</v>
      </c>
      <c r="H30" s="58"/>
      <c r="I30" s="59"/>
      <c r="J30" s="59"/>
      <c r="K30" s="59"/>
    </row>
    <row r="31" spans="1:11">
      <c r="A31" s="2">
        <v>26</v>
      </c>
      <c r="B31" s="15" t="s">
        <v>78</v>
      </c>
      <c r="C31" s="15" t="s">
        <v>128</v>
      </c>
      <c r="D31" s="15" t="s">
        <v>129</v>
      </c>
      <c r="E31" s="2"/>
      <c r="F31" s="1"/>
      <c r="G31" s="2">
        <v>3</v>
      </c>
      <c r="H31" s="58"/>
      <c r="I31" s="59"/>
      <c r="J31" s="59"/>
      <c r="K31" s="59"/>
    </row>
    <row r="32" spans="1:11">
      <c r="A32" s="2">
        <v>27</v>
      </c>
      <c r="B32" s="15" t="s">
        <v>81</v>
      </c>
      <c r="C32" s="15" t="s">
        <v>130</v>
      </c>
      <c r="D32" s="15" t="s">
        <v>131</v>
      </c>
      <c r="E32" s="2"/>
      <c r="F32" s="1"/>
      <c r="G32" s="2">
        <v>4</v>
      </c>
      <c r="H32" s="58"/>
      <c r="I32" s="59"/>
      <c r="J32" s="59"/>
      <c r="K32" s="59"/>
    </row>
    <row r="33" spans="1:11">
      <c r="A33" s="2">
        <v>28</v>
      </c>
      <c r="B33" s="15"/>
      <c r="C33" s="15"/>
      <c r="D33" s="15"/>
      <c r="E33" s="2"/>
      <c r="F33" s="1"/>
      <c r="G33" s="2">
        <v>5</v>
      </c>
      <c r="H33" s="58"/>
      <c r="I33" s="59"/>
      <c r="J33" s="59"/>
      <c r="K33" s="59"/>
    </row>
    <row r="34" spans="1:11">
      <c r="A34" s="2">
        <v>29</v>
      </c>
      <c r="B34" s="15"/>
      <c r="C34" s="15"/>
      <c r="D34" s="15"/>
      <c r="E34" s="2"/>
      <c r="F34" s="1"/>
      <c r="G34" s="2">
        <v>6</v>
      </c>
      <c r="H34" s="58"/>
      <c r="I34" s="59"/>
      <c r="J34" s="59"/>
      <c r="K34" s="59"/>
    </row>
    <row r="35" spans="1:11">
      <c r="A35" s="2">
        <v>30</v>
      </c>
      <c r="B35" s="15"/>
      <c r="C35" s="15"/>
      <c r="D35" s="15"/>
      <c r="E35" s="2"/>
      <c r="F35" s="1"/>
      <c r="G35" s="2">
        <v>7</v>
      </c>
      <c r="H35" s="58"/>
      <c r="I35" s="59"/>
      <c r="J35" s="59"/>
      <c r="K35" s="59"/>
    </row>
    <row r="36" spans="1:11">
      <c r="A36" s="2">
        <v>31</v>
      </c>
      <c r="B36" s="15"/>
      <c r="C36" s="15"/>
      <c r="D36" s="15"/>
      <c r="E36" s="2"/>
      <c r="F36" s="1"/>
      <c r="G36" s="2">
        <v>8</v>
      </c>
      <c r="H36" s="58"/>
      <c r="I36" s="59"/>
      <c r="J36" s="59"/>
      <c r="K36" s="59"/>
    </row>
    <row r="37" spans="1:11">
      <c r="A37" s="2">
        <v>32</v>
      </c>
      <c r="B37" s="15"/>
      <c r="C37" s="15"/>
      <c r="D37" s="15"/>
      <c r="E37" s="2"/>
      <c r="F37" s="1"/>
      <c r="G37" s="2">
        <v>9</v>
      </c>
      <c r="H37" s="58"/>
      <c r="I37" s="59"/>
      <c r="J37" s="59"/>
      <c r="K37" s="59"/>
    </row>
    <row r="38" spans="1:11">
      <c r="A38" s="2">
        <v>33</v>
      </c>
      <c r="B38" s="15"/>
      <c r="C38" s="15"/>
      <c r="D38" s="15"/>
      <c r="E38" s="2"/>
      <c r="F38" s="1"/>
      <c r="G38" s="2">
        <v>10</v>
      </c>
      <c r="H38" s="58"/>
      <c r="I38" s="59"/>
      <c r="J38" s="59"/>
      <c r="K38" s="59"/>
    </row>
    <row r="39" spans="1:11">
      <c r="A39" s="2">
        <v>34</v>
      </c>
      <c r="B39" s="16"/>
      <c r="C39" s="16"/>
      <c r="D39" s="16"/>
      <c r="E39" s="2"/>
      <c r="F39" s="1"/>
      <c r="G39" s="2">
        <v>11</v>
      </c>
      <c r="H39" s="58"/>
      <c r="I39" s="59"/>
      <c r="J39" s="59"/>
      <c r="K39" s="59"/>
    </row>
    <row r="40" spans="1:11">
      <c r="A40" s="2">
        <v>35</v>
      </c>
      <c r="B40" s="15"/>
      <c r="C40" s="15"/>
      <c r="D40" s="15"/>
      <c r="E40" s="2"/>
      <c r="F40" s="1"/>
      <c r="G40" s="2">
        <v>12</v>
      </c>
      <c r="H40" s="58"/>
      <c r="I40" s="59"/>
      <c r="J40" s="59"/>
      <c r="K40" s="59"/>
    </row>
    <row r="41" spans="1:11">
      <c r="A41" s="2">
        <v>36</v>
      </c>
      <c r="B41" s="15"/>
      <c r="C41" s="15"/>
      <c r="D41" s="15"/>
      <c r="E41" s="2"/>
      <c r="F41" s="1"/>
      <c r="G41" s="2">
        <v>13</v>
      </c>
      <c r="H41" s="58"/>
      <c r="I41" s="59"/>
      <c r="J41" s="59"/>
      <c r="K41" s="59"/>
    </row>
    <row r="42" spans="1:11">
      <c r="A42" s="2">
        <v>37</v>
      </c>
      <c r="B42" s="15"/>
      <c r="C42" s="15"/>
      <c r="D42" s="15"/>
      <c r="E42" s="2"/>
      <c r="F42" s="1"/>
      <c r="G42" s="2">
        <v>14</v>
      </c>
      <c r="H42" s="58"/>
      <c r="I42" s="59"/>
      <c r="J42" s="59"/>
      <c r="K42" s="59"/>
    </row>
    <row r="43" spans="1:11">
      <c r="A43" s="2">
        <v>38</v>
      </c>
      <c r="B43" s="15"/>
      <c r="C43" s="15"/>
      <c r="D43" s="15"/>
      <c r="E43" s="2"/>
      <c r="F43" s="1"/>
      <c r="H43" s="26"/>
    </row>
    <row r="44" spans="1:11">
      <c r="A44" s="2">
        <v>39</v>
      </c>
      <c r="B44" s="15"/>
      <c r="C44" s="15"/>
      <c r="D44" s="15"/>
      <c r="E44" s="2"/>
      <c r="F44" s="1"/>
      <c r="H44" s="26"/>
    </row>
    <row r="45" spans="1:11">
      <c r="A45" s="2">
        <v>40</v>
      </c>
      <c r="B45" s="15"/>
      <c r="C45" s="15"/>
      <c r="D45" s="15"/>
      <c r="E45" s="2"/>
      <c r="F45" s="1"/>
      <c r="H45" s="26"/>
    </row>
    <row r="46" spans="1:11">
      <c r="A46" s="2">
        <v>41</v>
      </c>
      <c r="B46" s="15"/>
      <c r="C46" s="15"/>
      <c r="D46" s="15"/>
      <c r="E46" s="2"/>
      <c r="F46" s="1"/>
      <c r="H46" s="26"/>
    </row>
    <row r="47" spans="1:11">
      <c r="A47" s="2">
        <v>42</v>
      </c>
      <c r="B47" s="15"/>
      <c r="C47" s="15"/>
      <c r="D47" s="15"/>
      <c r="E47" s="2"/>
      <c r="F47" s="1"/>
      <c r="H47" s="26"/>
    </row>
    <row r="48" spans="1:11">
      <c r="A48" s="10"/>
      <c r="B48" s="7"/>
      <c r="C48" s="7"/>
      <c r="D48" s="12"/>
      <c r="E48" s="10"/>
      <c r="F48" s="8"/>
      <c r="H48" s="26"/>
    </row>
    <row r="49" spans="1:5">
      <c r="A49" s="4"/>
      <c r="B49" s="8"/>
      <c r="C49" s="8"/>
      <c r="D49" s="8"/>
      <c r="E49" s="8"/>
    </row>
    <row r="50" spans="1:5">
      <c r="A50" s="4"/>
      <c r="B50" s="8"/>
      <c r="C50" s="8"/>
      <c r="D50" s="8"/>
      <c r="E50" s="8"/>
    </row>
    <row r="51" spans="1:5">
      <c r="A51" s="4"/>
      <c r="B51" s="8"/>
      <c r="C51" s="8"/>
      <c r="D51" s="8"/>
      <c r="E51" s="8"/>
    </row>
  </sheetData>
  <sheetProtection password="9EFB" sheet="1" objects="1" scenarios="1"/>
  <sortState ref="B6:B32">
    <sortCondition ref="B6"/>
  </sortState>
  <mergeCells count="7">
    <mergeCell ref="G23:K23"/>
    <mergeCell ref="H3:I3"/>
    <mergeCell ref="H25:I25"/>
    <mergeCell ref="B3:D3"/>
    <mergeCell ref="A1:E1"/>
    <mergeCell ref="B4:D4"/>
    <mergeCell ref="G1:K1"/>
  </mergeCells>
  <phoneticPr fontId="1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workbookViewId="0">
      <selection activeCell="A6" sqref="A6"/>
    </sheetView>
  </sheetViews>
  <sheetFormatPr baseColWidth="10" defaultRowHeight="12.75"/>
  <cols>
    <col min="1" max="1" width="7.5703125" style="1" customWidth="1"/>
    <col min="2" max="2" width="17.42578125" customWidth="1"/>
    <col min="3" max="3" width="17.28515625" customWidth="1"/>
    <col min="4" max="4" width="23.7109375" customWidth="1"/>
    <col min="5" max="7" width="5.7109375" customWidth="1"/>
    <col min="9" max="23" width="5.7109375" customWidth="1"/>
  </cols>
  <sheetData>
    <row r="1" spans="1:23" ht="15.75">
      <c r="A1" s="60" t="s">
        <v>5</v>
      </c>
      <c r="B1" s="60"/>
      <c r="C1" s="60"/>
      <c r="D1" s="60"/>
      <c r="E1" s="60"/>
    </row>
    <row r="3" spans="1:23" ht="14.25" customHeight="1">
      <c r="A3" s="4"/>
      <c r="B3" s="66" t="s">
        <v>16</v>
      </c>
      <c r="C3" s="66"/>
      <c r="D3" s="66"/>
      <c r="E3" s="27"/>
    </row>
    <row r="4" spans="1:23" ht="13.5" customHeight="1">
      <c r="A4" s="4"/>
      <c r="B4" s="62"/>
      <c r="C4" s="62"/>
      <c r="D4" s="62"/>
      <c r="E4" s="67" t="s">
        <v>20</v>
      </c>
      <c r="F4" s="68"/>
      <c r="G4" s="69"/>
      <c r="J4" s="63" t="s">
        <v>36</v>
      </c>
      <c r="K4" s="64"/>
      <c r="L4" s="64"/>
      <c r="M4" s="65"/>
      <c r="O4" s="63" t="s">
        <v>37</v>
      </c>
      <c r="P4" s="64"/>
      <c r="Q4" s="64"/>
      <c r="R4" s="65"/>
      <c r="T4" s="63" t="s">
        <v>38</v>
      </c>
      <c r="U4" s="64"/>
      <c r="V4" s="64"/>
      <c r="W4" s="65"/>
    </row>
    <row r="5" spans="1:23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33</v>
      </c>
      <c r="F5" s="11" t="s">
        <v>34</v>
      </c>
      <c r="G5" s="11" t="s">
        <v>35</v>
      </c>
      <c r="I5" s="26"/>
      <c r="J5" s="56" t="s">
        <v>21</v>
      </c>
      <c r="K5" s="29" t="s">
        <v>22</v>
      </c>
      <c r="L5" s="29" t="s">
        <v>23</v>
      </c>
      <c r="M5" s="30" t="s">
        <v>24</v>
      </c>
      <c r="N5" s="28"/>
      <c r="O5" s="30" t="s">
        <v>32</v>
      </c>
      <c r="P5" s="30" t="s">
        <v>25</v>
      </c>
      <c r="Q5" s="30" t="s">
        <v>26</v>
      </c>
      <c r="R5" s="30" t="s">
        <v>27</v>
      </c>
      <c r="S5" s="28"/>
      <c r="T5" s="30" t="s">
        <v>28</v>
      </c>
      <c r="U5" s="30" t="s">
        <v>29</v>
      </c>
      <c r="V5" s="30" t="s">
        <v>30</v>
      </c>
      <c r="W5" s="30" t="s">
        <v>31</v>
      </c>
    </row>
    <row r="6" spans="1:23">
      <c r="A6" s="2">
        <v>1</v>
      </c>
      <c r="B6" s="15" t="str">
        <f>asistencia!B6</f>
        <v>Alva</v>
      </c>
      <c r="C6" s="15" t="str">
        <f>asistencia!C6</f>
        <v>De la Cruz</v>
      </c>
      <c r="D6" s="15" t="str">
        <f>asistencia!D6</f>
        <v>Katherine Jhovana</v>
      </c>
      <c r="E6" s="47"/>
      <c r="F6" s="47"/>
      <c r="G6" s="53"/>
      <c r="H6" s="26"/>
      <c r="I6" s="1"/>
      <c r="J6" s="51"/>
      <c r="K6" s="48"/>
      <c r="L6" s="48"/>
      <c r="M6" s="48"/>
      <c r="N6" s="1"/>
      <c r="O6" s="51"/>
      <c r="P6" s="48"/>
      <c r="Q6" s="48"/>
      <c r="R6" s="48"/>
      <c r="T6" s="51"/>
      <c r="U6" s="48"/>
      <c r="V6" s="48"/>
      <c r="W6" s="48"/>
    </row>
    <row r="7" spans="1:23">
      <c r="A7" s="2">
        <v>2</v>
      </c>
      <c r="B7" s="15" t="str">
        <f>asistencia!B7</f>
        <v>Alvarado</v>
      </c>
      <c r="C7" s="15" t="str">
        <f>asistencia!C7</f>
        <v>Salgado</v>
      </c>
      <c r="D7" s="15" t="str">
        <f>asistencia!D7</f>
        <v>Dylan Paolo</v>
      </c>
      <c r="E7" s="47"/>
      <c r="F7" s="47"/>
      <c r="G7" s="53"/>
      <c r="H7" s="26"/>
      <c r="I7" s="1"/>
      <c r="J7" s="51"/>
      <c r="K7" s="48"/>
      <c r="L7" s="48"/>
      <c r="M7" s="48"/>
      <c r="N7" s="1"/>
      <c r="O7" s="51"/>
      <c r="P7" s="48"/>
      <c r="Q7" s="48"/>
      <c r="R7" s="48"/>
      <c r="T7" s="51"/>
      <c r="U7" s="48"/>
      <c r="V7" s="48"/>
      <c r="W7" s="48"/>
    </row>
    <row r="8" spans="1:23">
      <c r="A8" s="2">
        <v>3</v>
      </c>
      <c r="B8" s="15" t="str">
        <f>asistencia!B8</f>
        <v>Bocanegra</v>
      </c>
      <c r="C8" s="15" t="str">
        <f>asistencia!C8</f>
        <v>Reyes</v>
      </c>
      <c r="D8" s="15" t="str">
        <f>asistencia!D8</f>
        <v>Glimer Idan</v>
      </c>
      <c r="E8" s="47"/>
      <c r="F8" s="47"/>
      <c r="G8" s="53"/>
      <c r="H8" s="26"/>
      <c r="I8" s="1"/>
      <c r="J8" s="51"/>
      <c r="K8" s="48"/>
      <c r="L8" s="48"/>
      <c r="M8" s="48"/>
      <c r="N8" s="1"/>
      <c r="O8" s="51"/>
      <c r="P8" s="48"/>
      <c r="Q8" s="48"/>
      <c r="R8" s="48"/>
      <c r="T8" s="51"/>
      <c r="U8" s="48"/>
      <c r="V8" s="48"/>
      <c r="W8" s="48"/>
    </row>
    <row r="9" spans="1:23">
      <c r="A9" s="2">
        <v>4</v>
      </c>
      <c r="B9" s="15" t="str">
        <f>asistencia!B9</f>
        <v>Bracanonte</v>
      </c>
      <c r="C9" s="15" t="str">
        <f>asistencia!C9</f>
        <v>Bazán</v>
      </c>
      <c r="D9" s="15" t="str">
        <f>asistencia!D9</f>
        <v>Yerald Humberto</v>
      </c>
      <c r="E9" s="47"/>
      <c r="F9" s="47"/>
      <c r="G9" s="53"/>
      <c r="H9" s="26"/>
      <c r="I9" s="1"/>
      <c r="J9" s="51"/>
      <c r="K9" s="48"/>
      <c r="L9" s="48"/>
      <c r="M9" s="48"/>
      <c r="N9" s="1"/>
      <c r="O9" s="51"/>
      <c r="P9" s="48"/>
      <c r="Q9" s="48"/>
      <c r="R9" s="48"/>
      <c r="T9" s="51"/>
      <c r="U9" s="48"/>
      <c r="V9" s="48"/>
      <c r="W9" s="48"/>
    </row>
    <row r="10" spans="1:23">
      <c r="A10" s="2">
        <v>5</v>
      </c>
      <c r="B10" s="15" t="str">
        <f>asistencia!B10</f>
        <v>Bulnes</v>
      </c>
      <c r="C10" s="15" t="str">
        <f>asistencia!C10</f>
        <v>Castillo</v>
      </c>
      <c r="D10" s="15" t="str">
        <f>asistencia!D10</f>
        <v>Jewrson Fernando</v>
      </c>
      <c r="E10" s="47"/>
      <c r="F10" s="47"/>
      <c r="G10" s="54"/>
      <c r="H10" s="26"/>
      <c r="I10" s="1"/>
      <c r="J10" s="51"/>
      <c r="K10" s="48"/>
      <c r="L10" s="48"/>
      <c r="M10" s="48"/>
      <c r="N10" s="1"/>
      <c r="O10" s="51"/>
      <c r="P10" s="48"/>
      <c r="Q10" s="48"/>
      <c r="R10" s="48"/>
      <c r="T10" s="51"/>
      <c r="U10" s="48"/>
      <c r="V10" s="48"/>
      <c r="W10" s="48"/>
    </row>
    <row r="11" spans="1:23">
      <c r="A11" s="2">
        <v>6</v>
      </c>
      <c r="B11" s="15" t="str">
        <f>asistencia!B11</f>
        <v>Cardenas</v>
      </c>
      <c r="C11" s="15" t="str">
        <f>asistencia!C11</f>
        <v>Acosta</v>
      </c>
      <c r="D11" s="15" t="str">
        <f>asistencia!D11</f>
        <v>José Jonathan</v>
      </c>
      <c r="E11" s="47"/>
      <c r="F11" s="47"/>
      <c r="G11" s="53"/>
      <c r="H11" s="26"/>
      <c r="I11" s="1"/>
      <c r="J11" s="51"/>
      <c r="K11" s="48"/>
      <c r="L11" s="48"/>
      <c r="M11" s="48"/>
      <c r="N11" s="1"/>
      <c r="O11" s="51"/>
      <c r="P11" s="48"/>
      <c r="Q11" s="48"/>
      <c r="R11" s="48"/>
      <c r="T11" s="51"/>
      <c r="U11" s="48"/>
      <c r="V11" s="48"/>
      <c r="W11" s="48"/>
    </row>
    <row r="12" spans="1:23">
      <c r="A12" s="2">
        <v>7</v>
      </c>
      <c r="B12" s="15" t="str">
        <f>asistencia!B12</f>
        <v>Cortéz</v>
      </c>
      <c r="C12" s="15" t="str">
        <f>asistencia!C12</f>
        <v>Cortéz</v>
      </c>
      <c r="D12" s="15" t="str">
        <f>asistencia!D12</f>
        <v>Cristhian</v>
      </c>
      <c r="E12" s="47"/>
      <c r="F12" s="47"/>
      <c r="G12" s="53"/>
      <c r="H12" s="26"/>
      <c r="I12" s="1"/>
      <c r="J12" s="51"/>
      <c r="K12" s="48"/>
      <c r="L12" s="48"/>
      <c r="M12" s="48"/>
      <c r="N12" s="1"/>
      <c r="O12" s="51"/>
      <c r="P12" s="48"/>
      <c r="Q12" s="48"/>
      <c r="R12" s="48"/>
      <c r="T12" s="51"/>
      <c r="U12" s="48"/>
      <c r="V12" s="48"/>
      <c r="W12" s="48"/>
    </row>
    <row r="13" spans="1:23">
      <c r="A13" s="2">
        <v>8</v>
      </c>
      <c r="B13" s="15" t="str">
        <f>asistencia!B13</f>
        <v>Cruzado</v>
      </c>
      <c r="C13" s="15" t="str">
        <f>asistencia!C13</f>
        <v>Rodríguez</v>
      </c>
      <c r="D13" s="15" t="str">
        <f>asistencia!D13</f>
        <v>Noemí</v>
      </c>
      <c r="E13" s="47"/>
      <c r="F13" s="47"/>
      <c r="G13" s="53"/>
      <c r="H13" s="26"/>
      <c r="I13" s="1"/>
      <c r="J13" s="51"/>
      <c r="K13" s="48"/>
      <c r="L13" s="48"/>
      <c r="M13" s="48"/>
      <c r="N13" s="1"/>
      <c r="O13" s="51"/>
      <c r="P13" s="48"/>
      <c r="Q13" s="48"/>
      <c r="R13" s="48"/>
      <c r="T13" s="51"/>
      <c r="U13" s="48"/>
      <c r="V13" s="48"/>
      <c r="W13" s="48"/>
    </row>
    <row r="14" spans="1:23">
      <c r="A14" s="2">
        <v>9</v>
      </c>
      <c r="B14" s="15" t="str">
        <f>asistencia!B14</f>
        <v>Cueva</v>
      </c>
      <c r="C14" s="15" t="str">
        <f>asistencia!C14</f>
        <v>Paredes</v>
      </c>
      <c r="D14" s="15" t="str">
        <f>asistencia!D14</f>
        <v>Estrella Estefanía</v>
      </c>
      <c r="E14" s="47"/>
      <c r="F14" s="47"/>
      <c r="G14" s="53"/>
      <c r="H14" s="26"/>
      <c r="I14" s="1"/>
      <c r="J14" s="51"/>
      <c r="K14" s="48"/>
      <c r="L14" s="48"/>
      <c r="M14" s="48"/>
      <c r="N14" s="1"/>
      <c r="O14" s="51"/>
      <c r="P14" s="48"/>
      <c r="Q14" s="48"/>
      <c r="R14" s="48"/>
      <c r="T14" s="51"/>
      <c r="U14" s="48"/>
      <c r="V14" s="48"/>
      <c r="W14" s="48"/>
    </row>
    <row r="15" spans="1:23">
      <c r="A15" s="2">
        <v>10</v>
      </c>
      <c r="B15" s="15" t="str">
        <f>asistencia!B15</f>
        <v>De la Cruz</v>
      </c>
      <c r="C15" s="15" t="str">
        <f>asistencia!C15</f>
        <v>Jara</v>
      </c>
      <c r="D15" s="15" t="str">
        <f>asistencia!D15</f>
        <v>Oscar</v>
      </c>
      <c r="E15" s="47"/>
      <c r="F15" s="47"/>
      <c r="G15" s="54"/>
      <c r="H15" s="26"/>
      <c r="I15" s="1"/>
      <c r="J15" s="51"/>
      <c r="K15" s="48"/>
      <c r="L15" s="48"/>
      <c r="M15" s="48"/>
      <c r="N15" s="1"/>
      <c r="O15" s="51"/>
      <c r="P15" s="48"/>
      <c r="Q15" s="48"/>
      <c r="R15" s="48"/>
      <c r="T15" s="51"/>
      <c r="U15" s="48"/>
      <c r="V15" s="48"/>
      <c r="W15" s="48"/>
    </row>
    <row r="16" spans="1:23">
      <c r="A16" s="2">
        <v>11</v>
      </c>
      <c r="B16" s="15" t="str">
        <f>asistencia!B16</f>
        <v>Felipe</v>
      </c>
      <c r="C16" s="15" t="str">
        <f>asistencia!C16</f>
        <v>Rodríguez</v>
      </c>
      <c r="D16" s="15" t="str">
        <f>asistencia!D16</f>
        <v>Mitzy Jazmin</v>
      </c>
      <c r="E16" s="47"/>
      <c r="F16" s="47"/>
      <c r="G16" s="53"/>
      <c r="H16" s="26"/>
      <c r="I16" s="1"/>
      <c r="J16" s="51"/>
      <c r="K16" s="48"/>
      <c r="L16" s="48"/>
      <c r="M16" s="48"/>
      <c r="N16" s="1"/>
      <c r="O16" s="51"/>
      <c r="P16" s="48"/>
      <c r="Q16" s="48"/>
      <c r="R16" s="48"/>
      <c r="T16" s="51"/>
      <c r="U16" s="48"/>
      <c r="V16" s="48"/>
      <c r="W16" s="48"/>
    </row>
    <row r="17" spans="1:23">
      <c r="A17" s="2">
        <v>12</v>
      </c>
      <c r="B17" s="15" t="str">
        <f>asistencia!B17</f>
        <v>Lecca</v>
      </c>
      <c r="C17" s="15" t="str">
        <f>asistencia!C17</f>
        <v>Peña</v>
      </c>
      <c r="D17" s="15" t="str">
        <f>asistencia!D17</f>
        <v>Erick</v>
      </c>
      <c r="E17" s="47"/>
      <c r="F17" s="47"/>
      <c r="G17" s="53"/>
      <c r="H17" s="26"/>
      <c r="I17" s="1"/>
      <c r="J17" s="51"/>
      <c r="K17" s="48"/>
      <c r="L17" s="48"/>
      <c r="M17" s="48"/>
      <c r="N17" s="1"/>
      <c r="O17" s="51"/>
      <c r="P17" s="48"/>
      <c r="Q17" s="48"/>
      <c r="R17" s="48"/>
      <c r="T17" s="51"/>
      <c r="U17" s="48"/>
      <c r="V17" s="48"/>
      <c r="W17" s="48"/>
    </row>
    <row r="18" spans="1:23">
      <c r="A18" s="2">
        <v>13</v>
      </c>
      <c r="B18" s="15" t="str">
        <f>asistencia!B18</f>
        <v>León</v>
      </c>
      <c r="C18" s="15" t="str">
        <f>asistencia!C18</f>
        <v>Vásquez</v>
      </c>
      <c r="D18" s="15" t="str">
        <f>asistencia!D18</f>
        <v>Susan Carolina</v>
      </c>
      <c r="E18" s="47"/>
      <c r="F18" s="47"/>
      <c r="G18" s="53"/>
      <c r="H18" s="26"/>
      <c r="I18" s="1"/>
      <c r="J18" s="51"/>
      <c r="K18" s="48"/>
      <c r="L18" s="48"/>
      <c r="M18" s="48"/>
      <c r="N18" s="1"/>
      <c r="O18" s="51"/>
      <c r="P18" s="48"/>
      <c r="Q18" s="48"/>
      <c r="R18" s="48"/>
      <c r="T18" s="51"/>
      <c r="U18" s="48"/>
      <c r="V18" s="48"/>
      <c r="W18" s="48"/>
    </row>
    <row r="19" spans="1:23">
      <c r="A19" s="2">
        <v>14</v>
      </c>
      <c r="B19" s="15" t="str">
        <f>asistencia!B19</f>
        <v>López</v>
      </c>
      <c r="C19" s="15" t="str">
        <f>asistencia!C19</f>
        <v>Pérez</v>
      </c>
      <c r="D19" s="15" t="str">
        <f>asistencia!D19</f>
        <v>Rony</v>
      </c>
      <c r="E19" s="47"/>
      <c r="F19" s="47"/>
      <c r="G19" s="53"/>
      <c r="H19" s="26"/>
      <c r="I19" s="1"/>
      <c r="J19" s="51"/>
      <c r="K19" s="48"/>
      <c r="L19" s="48"/>
      <c r="M19" s="48"/>
      <c r="N19" s="1"/>
      <c r="O19" s="51"/>
      <c r="P19" s="48"/>
      <c r="Q19" s="48"/>
      <c r="R19" s="48"/>
      <c r="T19" s="51"/>
      <c r="U19" s="48"/>
      <c r="V19" s="48"/>
      <c r="W19" s="48"/>
    </row>
    <row r="20" spans="1:23">
      <c r="A20" s="2">
        <v>15</v>
      </c>
      <c r="B20" s="15" t="str">
        <f>asistencia!B20</f>
        <v>Luna</v>
      </c>
      <c r="C20" s="15" t="str">
        <f>asistencia!C20</f>
        <v>Yesquen</v>
      </c>
      <c r="D20" s="15" t="str">
        <f>asistencia!D20</f>
        <v>Erick</v>
      </c>
      <c r="E20" s="47"/>
      <c r="F20" s="47"/>
      <c r="G20" s="54"/>
      <c r="H20" s="26"/>
      <c r="I20" s="1"/>
      <c r="J20" s="51"/>
      <c r="K20" s="48"/>
      <c r="L20" s="48"/>
      <c r="M20" s="48"/>
      <c r="N20" s="1"/>
      <c r="O20" s="51"/>
      <c r="P20" s="48"/>
      <c r="Q20" s="48"/>
      <c r="R20" s="48"/>
      <c r="T20" s="51"/>
      <c r="U20" s="48"/>
      <c r="V20" s="48"/>
      <c r="W20" s="48"/>
    </row>
    <row r="21" spans="1:23">
      <c r="A21" s="2">
        <v>16</v>
      </c>
      <c r="B21" s="15" t="str">
        <f>asistencia!B21</f>
        <v>Mejía</v>
      </c>
      <c r="C21" s="15" t="str">
        <f>asistencia!C21</f>
        <v>Rocha</v>
      </c>
      <c r="D21" s="15" t="str">
        <f>asistencia!D21</f>
        <v>Johann Luigi</v>
      </c>
      <c r="E21" s="47"/>
      <c r="F21" s="47"/>
      <c r="G21" s="53"/>
      <c r="H21" s="26"/>
      <c r="I21" s="1"/>
      <c r="J21" s="51"/>
      <c r="K21" s="48"/>
      <c r="L21" s="48"/>
      <c r="M21" s="48"/>
      <c r="N21" s="1"/>
      <c r="O21" s="51"/>
      <c r="P21" s="48"/>
      <c r="Q21" s="48"/>
      <c r="R21" s="48"/>
      <c r="T21" s="51"/>
      <c r="U21" s="48"/>
      <c r="V21" s="48"/>
      <c r="W21" s="48"/>
    </row>
    <row r="22" spans="1:23">
      <c r="A22" s="2">
        <v>17</v>
      </c>
      <c r="B22" s="15" t="str">
        <f>asistencia!B22</f>
        <v>Moya</v>
      </c>
      <c r="C22" s="15" t="str">
        <f>asistencia!C22</f>
        <v>Chauca</v>
      </c>
      <c r="D22" s="15" t="str">
        <f>asistencia!D22</f>
        <v>Gleicer Delilach</v>
      </c>
      <c r="E22" s="47"/>
      <c r="F22" s="47"/>
      <c r="G22" s="53"/>
      <c r="H22" s="26"/>
      <c r="I22" s="1"/>
      <c r="J22" s="51"/>
      <c r="K22" s="48"/>
      <c r="L22" s="48"/>
      <c r="M22" s="48"/>
      <c r="N22" s="1"/>
      <c r="O22" s="51"/>
      <c r="P22" s="48"/>
      <c r="Q22" s="48"/>
      <c r="R22" s="48"/>
      <c r="T22" s="51"/>
      <c r="U22" s="48"/>
      <c r="V22" s="48"/>
      <c r="W22" s="48"/>
    </row>
    <row r="23" spans="1:23">
      <c r="A23" s="2">
        <v>18</v>
      </c>
      <c r="B23" s="15" t="str">
        <f>asistencia!B23</f>
        <v>Muñoz</v>
      </c>
      <c r="C23" s="15" t="str">
        <f>asistencia!C23</f>
        <v>Rojas</v>
      </c>
      <c r="D23" s="15" t="str">
        <f>asistencia!D23</f>
        <v>Andrea Gisela</v>
      </c>
      <c r="E23" s="47"/>
      <c r="F23" s="47"/>
      <c r="G23" s="53"/>
      <c r="H23" s="26"/>
      <c r="I23" s="1"/>
      <c r="J23" s="51"/>
      <c r="K23" s="48"/>
      <c r="L23" s="48"/>
      <c r="M23" s="48"/>
      <c r="N23" s="1"/>
      <c r="O23" s="51"/>
      <c r="P23" s="48"/>
      <c r="Q23" s="48"/>
      <c r="R23" s="48"/>
      <c r="T23" s="51"/>
      <c r="U23" s="48"/>
      <c r="V23" s="48"/>
      <c r="W23" s="48"/>
    </row>
    <row r="24" spans="1:23">
      <c r="A24" s="2">
        <v>19</v>
      </c>
      <c r="B24" s="15" t="str">
        <f>asistencia!B24</f>
        <v>Ortiz</v>
      </c>
      <c r="C24" s="15" t="str">
        <f>asistencia!C24</f>
        <v>Moreno</v>
      </c>
      <c r="D24" s="15" t="str">
        <f>asistencia!D24</f>
        <v>Angela Marcela</v>
      </c>
      <c r="E24" s="47"/>
      <c r="F24" s="47"/>
      <c r="G24" s="53"/>
      <c r="H24" s="26"/>
      <c r="I24" s="1"/>
      <c r="J24" s="51"/>
      <c r="K24" s="48"/>
      <c r="L24" s="48"/>
      <c r="M24" s="48"/>
      <c r="N24" s="1"/>
      <c r="O24" s="51"/>
      <c r="P24" s="48"/>
      <c r="Q24" s="48"/>
      <c r="R24" s="48"/>
      <c r="T24" s="51"/>
      <c r="U24" s="48"/>
      <c r="V24" s="48"/>
      <c r="W24" s="48"/>
    </row>
    <row r="25" spans="1:23">
      <c r="A25" s="2">
        <v>20</v>
      </c>
      <c r="B25" s="15" t="str">
        <f>asistencia!B25</f>
        <v>Prieto</v>
      </c>
      <c r="C25" s="15" t="str">
        <f>asistencia!C25</f>
        <v>Zare</v>
      </c>
      <c r="D25" s="15" t="str">
        <f>asistencia!D25</f>
        <v>Sheylla Nataly</v>
      </c>
      <c r="E25" s="47"/>
      <c r="F25" s="47"/>
      <c r="G25" s="54"/>
      <c r="H25" s="26"/>
      <c r="I25" s="1"/>
      <c r="J25" s="51"/>
      <c r="K25" s="48"/>
      <c r="L25" s="48"/>
      <c r="M25" s="48"/>
      <c r="N25" s="1"/>
      <c r="O25" s="51"/>
      <c r="P25" s="48"/>
      <c r="Q25" s="48"/>
      <c r="R25" s="48"/>
      <c r="T25" s="51"/>
      <c r="U25" s="48"/>
      <c r="V25" s="48"/>
      <c r="W25" s="48"/>
    </row>
    <row r="26" spans="1:23">
      <c r="A26" s="2">
        <v>21</v>
      </c>
      <c r="B26" s="15" t="str">
        <f>asistencia!B26</f>
        <v>Sifuentes</v>
      </c>
      <c r="C26" s="15" t="str">
        <f>asistencia!C26</f>
        <v>Penagos</v>
      </c>
      <c r="D26" s="15" t="str">
        <f>asistencia!D26</f>
        <v>gabriel Omar</v>
      </c>
      <c r="E26" s="47"/>
      <c r="F26" s="47"/>
      <c r="G26" s="53"/>
      <c r="H26" s="26"/>
      <c r="I26" s="1"/>
      <c r="J26" s="51"/>
      <c r="K26" s="48"/>
      <c r="L26" s="48"/>
      <c r="M26" s="48"/>
      <c r="N26" s="1"/>
      <c r="O26" s="51"/>
      <c r="P26" s="48"/>
      <c r="Q26" s="48"/>
      <c r="R26" s="48"/>
      <c r="T26" s="51"/>
      <c r="U26" s="48"/>
      <c r="V26" s="48"/>
      <c r="W26" s="48"/>
    </row>
    <row r="27" spans="1:23">
      <c r="A27" s="2">
        <v>22</v>
      </c>
      <c r="B27" s="15" t="str">
        <f>asistencia!B27</f>
        <v>Silva</v>
      </c>
      <c r="C27" s="15" t="str">
        <f>asistencia!C27</f>
        <v>Natividad</v>
      </c>
      <c r="D27" s="15" t="str">
        <f>asistencia!D27</f>
        <v>Juan José</v>
      </c>
      <c r="E27" s="47"/>
      <c r="F27" s="47"/>
      <c r="G27" s="53"/>
      <c r="H27" s="26"/>
      <c r="I27" s="1"/>
      <c r="J27" s="51"/>
      <c r="K27" s="48"/>
      <c r="L27" s="48"/>
      <c r="M27" s="48"/>
      <c r="N27" s="1"/>
      <c r="O27" s="51"/>
      <c r="P27" s="48"/>
      <c r="Q27" s="48"/>
      <c r="R27" s="48"/>
      <c r="T27" s="51"/>
      <c r="U27" s="48"/>
      <c r="V27" s="48"/>
      <c r="W27" s="48"/>
    </row>
    <row r="28" spans="1:23">
      <c r="A28" s="2">
        <v>23</v>
      </c>
      <c r="B28" s="15" t="str">
        <f>asistencia!B28</f>
        <v>Torres</v>
      </c>
      <c r="C28" s="15" t="str">
        <f>asistencia!C28</f>
        <v>Mata</v>
      </c>
      <c r="D28" s="15" t="str">
        <f>asistencia!D28</f>
        <v>Antony Joel</v>
      </c>
      <c r="E28" s="47"/>
      <c r="F28" s="47"/>
      <c r="G28" s="53"/>
      <c r="H28" s="26"/>
      <c r="I28" s="1"/>
      <c r="J28" s="51"/>
      <c r="K28" s="48"/>
      <c r="L28" s="48"/>
      <c r="M28" s="48"/>
      <c r="N28" s="1"/>
      <c r="O28" s="51"/>
      <c r="P28" s="48"/>
      <c r="Q28" s="48"/>
      <c r="R28" s="48"/>
      <c r="T28" s="51"/>
      <c r="U28" s="48"/>
      <c r="V28" s="48"/>
      <c r="W28" s="48"/>
    </row>
    <row r="29" spans="1:23">
      <c r="A29" s="2">
        <v>24</v>
      </c>
      <c r="B29" s="15" t="str">
        <f>asistencia!B29</f>
        <v>Urcia</v>
      </c>
      <c r="C29" s="15" t="str">
        <f>asistencia!C29</f>
        <v>Piedra</v>
      </c>
      <c r="D29" s="15" t="str">
        <f>asistencia!D29</f>
        <v>Sarita</v>
      </c>
      <c r="E29" s="47"/>
      <c r="F29" s="47"/>
      <c r="G29" s="53"/>
      <c r="H29" s="26"/>
      <c r="I29" s="1"/>
      <c r="J29" s="51"/>
      <c r="K29" s="48"/>
      <c r="L29" s="48"/>
      <c r="M29" s="48"/>
      <c r="N29" s="1"/>
      <c r="O29" s="51"/>
      <c r="P29" s="48"/>
      <c r="Q29" s="48"/>
      <c r="R29" s="48"/>
      <c r="T29" s="51"/>
      <c r="U29" s="48"/>
      <c r="V29" s="48"/>
      <c r="W29" s="48"/>
    </row>
    <row r="30" spans="1:23">
      <c r="A30" s="2">
        <v>25</v>
      </c>
      <c r="B30" s="15" t="str">
        <f>asistencia!B30</f>
        <v>Urrutia</v>
      </c>
      <c r="C30" s="15" t="str">
        <f>asistencia!C30</f>
        <v>Vega</v>
      </c>
      <c r="D30" s="15" t="str">
        <f>asistencia!D30</f>
        <v>Elizabeth Nataly</v>
      </c>
      <c r="E30" s="47"/>
      <c r="F30" s="47"/>
      <c r="G30" s="54"/>
      <c r="H30" s="26"/>
      <c r="I30" s="1"/>
      <c r="J30" s="51"/>
      <c r="K30" s="48"/>
      <c r="L30" s="48"/>
      <c r="M30" s="48"/>
      <c r="N30" s="1"/>
      <c r="O30" s="51"/>
      <c r="P30" s="48"/>
      <c r="Q30" s="48"/>
      <c r="R30" s="48"/>
      <c r="T30" s="51"/>
      <c r="U30" s="48"/>
      <c r="V30" s="48"/>
      <c r="W30" s="48"/>
    </row>
    <row r="31" spans="1:23">
      <c r="A31" s="2">
        <v>26</v>
      </c>
      <c r="B31" s="15" t="str">
        <f>asistencia!B31</f>
        <v>Vega</v>
      </c>
      <c r="C31" s="15" t="str">
        <f>asistencia!C31</f>
        <v>Viera</v>
      </c>
      <c r="D31" s="15" t="str">
        <f>asistencia!D31</f>
        <v>Jhonas Abner</v>
      </c>
      <c r="E31" s="47"/>
      <c r="F31" s="47"/>
      <c r="G31" s="53"/>
      <c r="H31" s="26"/>
      <c r="I31" s="1"/>
      <c r="J31" s="51"/>
      <c r="K31" s="48"/>
      <c r="L31" s="48"/>
      <c r="M31" s="48"/>
      <c r="N31" s="1"/>
      <c r="O31" s="51"/>
      <c r="P31" s="48"/>
      <c r="Q31" s="48"/>
      <c r="R31" s="48"/>
      <c r="T31" s="51"/>
      <c r="U31" s="48"/>
      <c r="V31" s="48"/>
      <c r="W31" s="48"/>
    </row>
    <row r="32" spans="1:23">
      <c r="A32" s="2">
        <v>27</v>
      </c>
      <c r="B32" s="15" t="str">
        <f>asistencia!B32</f>
        <v>Yupanqui</v>
      </c>
      <c r="C32" s="15" t="str">
        <f>asistencia!C32</f>
        <v>Bacilio</v>
      </c>
      <c r="D32" s="15" t="str">
        <f>asistencia!D32</f>
        <v>Carla Ivon</v>
      </c>
      <c r="E32" s="47"/>
      <c r="F32" s="47"/>
      <c r="G32" s="53"/>
      <c r="H32" s="26"/>
      <c r="I32" s="1"/>
      <c r="J32" s="51"/>
      <c r="K32" s="48"/>
      <c r="L32" s="48"/>
      <c r="M32" s="48"/>
      <c r="N32" s="1"/>
      <c r="O32" s="51"/>
      <c r="P32" s="48"/>
      <c r="Q32" s="48"/>
      <c r="R32" s="48"/>
      <c r="T32" s="51"/>
      <c r="U32" s="48"/>
      <c r="V32" s="48"/>
      <c r="W32" s="48"/>
    </row>
    <row r="33" spans="1:23">
      <c r="A33" s="2">
        <v>28</v>
      </c>
      <c r="B33" s="15">
        <f>asistencia!B33</f>
        <v>0</v>
      </c>
      <c r="C33" s="15">
        <f>asistencia!C33</f>
        <v>0</v>
      </c>
      <c r="D33" s="15">
        <f>asistencia!D33</f>
        <v>0</v>
      </c>
      <c r="E33" s="47"/>
      <c r="F33" s="47"/>
      <c r="G33" s="53"/>
      <c r="H33" s="26"/>
      <c r="I33" s="1"/>
      <c r="J33" s="51"/>
      <c r="K33" s="48"/>
      <c r="L33" s="48"/>
      <c r="M33" s="48"/>
      <c r="N33" s="1"/>
      <c r="O33" s="51"/>
      <c r="P33" s="48"/>
      <c r="Q33" s="48"/>
      <c r="R33" s="48"/>
      <c r="T33" s="51"/>
      <c r="U33" s="48"/>
      <c r="V33" s="48"/>
      <c r="W33" s="48"/>
    </row>
    <row r="34" spans="1:23">
      <c r="A34" s="2">
        <v>29</v>
      </c>
      <c r="B34" s="15">
        <f>asistencia!B34</f>
        <v>0</v>
      </c>
      <c r="C34" s="15">
        <f>asistencia!C34</f>
        <v>0</v>
      </c>
      <c r="D34" s="15">
        <f>asistencia!D34</f>
        <v>0</v>
      </c>
      <c r="E34" s="47"/>
      <c r="F34" s="47"/>
      <c r="G34" s="53"/>
      <c r="H34" s="26"/>
      <c r="I34" s="1"/>
      <c r="J34" s="51"/>
      <c r="K34" s="48"/>
      <c r="L34" s="48"/>
      <c r="M34" s="48"/>
      <c r="N34" s="1"/>
      <c r="O34" s="51"/>
      <c r="P34" s="48"/>
      <c r="Q34" s="48"/>
      <c r="R34" s="48"/>
      <c r="T34" s="51"/>
      <c r="U34" s="48"/>
      <c r="V34" s="48"/>
      <c r="W34" s="48"/>
    </row>
    <row r="35" spans="1:23">
      <c r="A35" s="2">
        <v>30</v>
      </c>
      <c r="B35" s="15">
        <f>asistencia!B35</f>
        <v>0</v>
      </c>
      <c r="C35" s="15">
        <f>asistencia!C35</f>
        <v>0</v>
      </c>
      <c r="D35" s="15">
        <f>asistencia!D35</f>
        <v>0</v>
      </c>
      <c r="E35" s="47"/>
      <c r="F35" s="47"/>
      <c r="G35" s="54"/>
      <c r="H35" s="26"/>
      <c r="I35" s="1"/>
      <c r="J35" s="51"/>
      <c r="K35" s="48"/>
      <c r="L35" s="48"/>
      <c r="M35" s="48"/>
      <c r="N35" s="1"/>
      <c r="O35" s="51"/>
      <c r="P35" s="48"/>
      <c r="Q35" s="48"/>
      <c r="R35" s="48"/>
      <c r="T35" s="51"/>
      <c r="U35" s="48"/>
      <c r="V35" s="48"/>
      <c r="W35" s="48"/>
    </row>
    <row r="36" spans="1:23">
      <c r="A36" s="2">
        <v>31</v>
      </c>
      <c r="B36" s="15">
        <f>asistencia!B36</f>
        <v>0</v>
      </c>
      <c r="C36" s="15">
        <f>asistencia!C36</f>
        <v>0</v>
      </c>
      <c r="D36" s="15">
        <f>asistencia!D36</f>
        <v>0</v>
      </c>
      <c r="E36" s="47"/>
      <c r="F36" s="47"/>
      <c r="G36" s="53"/>
      <c r="H36" s="26"/>
      <c r="I36" s="1"/>
      <c r="J36" s="51"/>
      <c r="K36" s="48"/>
      <c r="L36" s="48"/>
      <c r="M36" s="48"/>
      <c r="N36" s="1"/>
      <c r="O36" s="51"/>
      <c r="P36" s="48"/>
      <c r="Q36" s="48"/>
      <c r="R36" s="48"/>
      <c r="T36" s="51"/>
      <c r="U36" s="48"/>
      <c r="V36" s="48"/>
      <c r="W36" s="48"/>
    </row>
    <row r="37" spans="1:23">
      <c r="A37" s="2">
        <v>32</v>
      </c>
      <c r="B37" s="15">
        <f>asistencia!B37</f>
        <v>0</v>
      </c>
      <c r="C37" s="15">
        <f>asistencia!C37</f>
        <v>0</v>
      </c>
      <c r="D37" s="15">
        <f>asistencia!D37</f>
        <v>0</v>
      </c>
      <c r="E37" s="47"/>
      <c r="F37" s="47"/>
      <c r="G37" s="53"/>
      <c r="H37" s="26"/>
      <c r="I37" s="1"/>
      <c r="J37" s="51"/>
      <c r="K37" s="48"/>
      <c r="L37" s="48"/>
      <c r="M37" s="48"/>
      <c r="N37" s="1"/>
      <c r="O37" s="51"/>
      <c r="P37" s="48"/>
      <c r="Q37" s="48"/>
      <c r="R37" s="48"/>
      <c r="T37" s="51"/>
      <c r="U37" s="48"/>
      <c r="V37" s="48"/>
      <c r="W37" s="48"/>
    </row>
    <row r="38" spans="1:23">
      <c r="A38" s="2">
        <v>33</v>
      </c>
      <c r="B38" s="15">
        <f>asistencia!B38</f>
        <v>0</v>
      </c>
      <c r="C38" s="15">
        <f>asistencia!C38</f>
        <v>0</v>
      </c>
      <c r="D38" s="15">
        <f>asistencia!D38</f>
        <v>0</v>
      </c>
      <c r="E38" s="47"/>
      <c r="F38" s="47"/>
      <c r="G38" s="53"/>
      <c r="H38" s="26"/>
      <c r="I38" s="1"/>
      <c r="J38" s="51"/>
      <c r="K38" s="48"/>
      <c r="L38" s="48"/>
      <c r="M38" s="48"/>
      <c r="N38" s="1"/>
      <c r="O38" s="51"/>
      <c r="P38" s="48"/>
      <c r="Q38" s="48"/>
      <c r="R38" s="48"/>
      <c r="T38" s="51"/>
      <c r="U38" s="48"/>
      <c r="V38" s="48"/>
      <c r="W38" s="48"/>
    </row>
    <row r="39" spans="1:23">
      <c r="A39" s="2">
        <v>34</v>
      </c>
      <c r="B39" s="16">
        <f>asistencia!B39</f>
        <v>0</v>
      </c>
      <c r="C39" s="16">
        <f>asistencia!C39</f>
        <v>0</v>
      </c>
      <c r="D39" s="16">
        <f>asistencia!D39</f>
        <v>0</v>
      </c>
      <c r="E39" s="47"/>
      <c r="F39" s="47"/>
      <c r="G39" s="53"/>
      <c r="H39" s="26"/>
      <c r="I39" s="1"/>
      <c r="J39" s="51"/>
      <c r="K39" s="48"/>
      <c r="L39" s="48"/>
      <c r="M39" s="48"/>
      <c r="N39" s="1"/>
      <c r="O39" s="51"/>
      <c r="P39" s="48"/>
      <c r="Q39" s="48"/>
      <c r="R39" s="48"/>
      <c r="T39" s="51"/>
      <c r="U39" s="48"/>
      <c r="V39" s="48"/>
      <c r="W39" s="48"/>
    </row>
    <row r="40" spans="1:23">
      <c r="A40" s="2">
        <v>35</v>
      </c>
      <c r="B40" s="15">
        <f>asistencia!B40</f>
        <v>0</v>
      </c>
      <c r="C40" s="15">
        <f>asistencia!C40</f>
        <v>0</v>
      </c>
      <c r="D40" s="15">
        <f>asistencia!D40</f>
        <v>0</v>
      </c>
      <c r="E40" s="47"/>
      <c r="F40" s="47"/>
      <c r="G40" s="54"/>
      <c r="H40" s="26"/>
      <c r="I40" s="1"/>
      <c r="J40" s="51"/>
      <c r="K40" s="48"/>
      <c r="L40" s="48"/>
      <c r="M40" s="48"/>
      <c r="N40" s="1"/>
      <c r="O40" s="51"/>
      <c r="P40" s="48"/>
      <c r="Q40" s="48"/>
      <c r="R40" s="48"/>
      <c r="T40" s="51"/>
      <c r="U40" s="48"/>
      <c r="V40" s="48"/>
      <c r="W40" s="48"/>
    </row>
    <row r="41" spans="1:23">
      <c r="A41" s="2">
        <v>36</v>
      </c>
      <c r="B41" s="15">
        <f>asistencia!B41</f>
        <v>0</v>
      </c>
      <c r="C41" s="15">
        <f>asistencia!C41</f>
        <v>0</v>
      </c>
      <c r="D41" s="15">
        <f>asistencia!D41</f>
        <v>0</v>
      </c>
      <c r="E41" s="47"/>
      <c r="F41" s="47"/>
      <c r="G41" s="53"/>
      <c r="H41" s="26"/>
      <c r="I41" s="1"/>
      <c r="J41" s="51"/>
      <c r="K41" s="48"/>
      <c r="L41" s="48"/>
      <c r="M41" s="48"/>
      <c r="N41" s="1"/>
      <c r="O41" s="51"/>
      <c r="P41" s="48"/>
      <c r="Q41" s="48"/>
      <c r="R41" s="48"/>
      <c r="T41" s="51"/>
      <c r="U41" s="48"/>
      <c r="V41" s="48"/>
      <c r="W41" s="48"/>
    </row>
    <row r="42" spans="1:23">
      <c r="A42" s="2">
        <v>37</v>
      </c>
      <c r="B42" s="15">
        <f>asistencia!B42</f>
        <v>0</v>
      </c>
      <c r="C42" s="15">
        <f>asistencia!C42</f>
        <v>0</v>
      </c>
      <c r="D42" s="15">
        <f>asistencia!D42</f>
        <v>0</v>
      </c>
      <c r="E42" s="47"/>
      <c r="F42" s="47"/>
      <c r="G42" s="53"/>
      <c r="H42" s="26"/>
      <c r="I42" s="1"/>
      <c r="J42" s="51"/>
      <c r="K42" s="48"/>
      <c r="L42" s="48"/>
      <c r="M42" s="48"/>
      <c r="N42" s="1"/>
      <c r="O42" s="51"/>
      <c r="P42" s="48"/>
      <c r="Q42" s="48"/>
      <c r="R42" s="48"/>
      <c r="T42" s="51"/>
      <c r="U42" s="48"/>
      <c r="V42" s="48"/>
      <c r="W42" s="48"/>
    </row>
    <row r="43" spans="1:23">
      <c r="A43" s="2">
        <v>38</v>
      </c>
      <c r="B43" s="15">
        <f>asistencia!B43</f>
        <v>0</v>
      </c>
      <c r="C43" s="15">
        <f>asistencia!C43</f>
        <v>0</v>
      </c>
      <c r="D43" s="15">
        <f>asistencia!D43</f>
        <v>0</v>
      </c>
      <c r="E43" s="47"/>
      <c r="F43" s="47"/>
      <c r="G43" s="53"/>
      <c r="H43" s="26"/>
      <c r="I43" s="1"/>
      <c r="J43" s="51"/>
      <c r="K43" s="48"/>
      <c r="L43" s="48"/>
      <c r="M43" s="48"/>
      <c r="N43" s="1"/>
      <c r="O43" s="51"/>
      <c r="P43" s="48"/>
      <c r="Q43" s="48"/>
      <c r="R43" s="48"/>
      <c r="T43" s="51"/>
      <c r="U43" s="48"/>
      <c r="V43" s="48"/>
      <c r="W43" s="48"/>
    </row>
    <row r="44" spans="1:23">
      <c r="A44" s="2">
        <v>39</v>
      </c>
      <c r="B44" s="15">
        <f>asistencia!B44</f>
        <v>0</v>
      </c>
      <c r="C44" s="15">
        <f>asistencia!C44</f>
        <v>0</v>
      </c>
      <c r="D44" s="15">
        <f>asistencia!D44</f>
        <v>0</v>
      </c>
      <c r="E44" s="47"/>
      <c r="F44" s="47"/>
      <c r="G44" s="53"/>
      <c r="H44" s="26"/>
      <c r="I44" s="1"/>
      <c r="J44" s="51"/>
      <c r="K44" s="48"/>
      <c r="L44" s="48"/>
      <c r="M44" s="48"/>
      <c r="N44" s="1"/>
      <c r="O44" s="51"/>
      <c r="P44" s="48"/>
      <c r="Q44" s="48"/>
      <c r="R44" s="48"/>
      <c r="T44" s="51"/>
      <c r="U44" s="48"/>
      <c r="V44" s="48"/>
      <c r="W44" s="48"/>
    </row>
    <row r="45" spans="1:23">
      <c r="A45" s="2">
        <v>40</v>
      </c>
      <c r="B45" s="15">
        <f>asistencia!B45</f>
        <v>0</v>
      </c>
      <c r="C45" s="15">
        <f>asistencia!C45</f>
        <v>0</v>
      </c>
      <c r="D45" s="15">
        <f>asistencia!D45</f>
        <v>0</v>
      </c>
      <c r="E45" s="47"/>
      <c r="F45" s="47"/>
      <c r="G45" s="47"/>
      <c r="H45" s="26"/>
      <c r="I45" s="1"/>
      <c r="J45" s="51"/>
      <c r="K45" s="48"/>
      <c r="L45" s="48"/>
      <c r="M45" s="48"/>
      <c r="N45" s="1"/>
      <c r="O45" s="51"/>
      <c r="P45" s="48"/>
      <c r="Q45" s="48"/>
      <c r="R45" s="48"/>
      <c r="T45" s="51"/>
      <c r="U45" s="48"/>
      <c r="V45" s="48"/>
      <c r="W45" s="48"/>
    </row>
    <row r="46" spans="1:23">
      <c r="A46" s="2">
        <v>41</v>
      </c>
      <c r="B46" s="15">
        <f>asistencia!B46</f>
        <v>0</v>
      </c>
      <c r="C46" s="15">
        <f>asistencia!C46</f>
        <v>0</v>
      </c>
      <c r="D46" s="15">
        <f>asistencia!D46</f>
        <v>0</v>
      </c>
      <c r="E46" s="47"/>
      <c r="F46" s="47"/>
      <c r="G46" s="47"/>
      <c r="H46" s="26"/>
      <c r="I46" s="1"/>
      <c r="J46" s="51"/>
      <c r="K46" s="48"/>
      <c r="L46" s="48"/>
      <c r="M46" s="48"/>
      <c r="N46" s="1"/>
      <c r="O46" s="51"/>
      <c r="P46" s="48"/>
      <c r="Q46" s="48"/>
      <c r="R46" s="48"/>
      <c r="T46" s="51"/>
      <c r="U46" s="48"/>
      <c r="V46" s="48"/>
      <c r="W46" s="48"/>
    </row>
    <row r="47" spans="1:23">
      <c r="A47" s="9">
        <v>42</v>
      </c>
      <c r="B47" s="17">
        <f>asistencia!B47</f>
        <v>0</v>
      </c>
      <c r="C47" s="17">
        <f>asistencia!C47</f>
        <v>0</v>
      </c>
      <c r="D47" s="17">
        <f>asistencia!D47</f>
        <v>0</v>
      </c>
      <c r="E47" s="47"/>
      <c r="F47" s="47"/>
      <c r="G47" s="47"/>
      <c r="H47" s="26"/>
      <c r="I47" s="1"/>
      <c r="J47" s="51"/>
      <c r="K47" s="48"/>
      <c r="L47" s="48"/>
      <c r="M47" s="48"/>
      <c r="N47" s="1"/>
      <c r="O47" s="51"/>
      <c r="P47" s="48"/>
      <c r="Q47" s="48"/>
      <c r="R47" s="48"/>
      <c r="T47" s="51"/>
      <c r="U47" s="48"/>
      <c r="V47" s="48"/>
      <c r="W47" s="48"/>
    </row>
    <row r="48" spans="1:23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  <c r="M48" s="1"/>
      <c r="N48" s="1"/>
    </row>
    <row r="49" spans="1:5">
      <c r="A49" s="4"/>
      <c r="B49" s="8"/>
      <c r="C49" s="8"/>
      <c r="D49" s="8"/>
      <c r="E49" s="8"/>
    </row>
    <row r="50" spans="1:5">
      <c r="A50" s="4"/>
      <c r="B50" s="8"/>
      <c r="C50" s="8"/>
      <c r="D50" s="8"/>
      <c r="E50" s="8"/>
    </row>
    <row r="51" spans="1:5">
      <c r="A51" s="4"/>
      <c r="B51" s="8"/>
      <c r="C51" s="8"/>
      <c r="D51" s="8"/>
      <c r="E51" s="8"/>
    </row>
  </sheetData>
  <mergeCells count="7">
    <mergeCell ref="T4:W4"/>
    <mergeCell ref="B3:D3"/>
    <mergeCell ref="A1:E1"/>
    <mergeCell ref="B4:D4"/>
    <mergeCell ref="E4:G4"/>
    <mergeCell ref="J4:M4"/>
    <mergeCell ref="O4:R4"/>
  </mergeCells>
  <phoneticPr fontId="1" type="noConversion"/>
  <conditionalFormatting sqref="O6:R47">
    <cfRule type="top10" dxfId="43" priority="35" stopIfTrue="1" rank="10"/>
    <cfRule type="top10" dxfId="42" priority="36" stopIfTrue="1" bottom="1" rank="10"/>
  </conditionalFormatting>
  <conditionalFormatting sqref="T6:W47">
    <cfRule type="top10" dxfId="41" priority="33" stopIfTrue="1" rank="10"/>
    <cfRule type="top10" dxfId="40" priority="34" stopIfTrue="1" bottom="1" rank="10"/>
  </conditionalFormatting>
  <conditionalFormatting sqref="E6:G47">
    <cfRule type="cellIs" dxfId="39" priority="30" stopIfTrue="1" operator="equal">
      <formula>10</formula>
    </cfRule>
    <cfRule type="cellIs" dxfId="38" priority="31" stopIfTrue="1" operator="lessThan">
      <formula>10</formula>
    </cfRule>
    <cfRule type="cellIs" dxfId="37" priority="32" stopIfTrue="1" operator="greaterThan">
      <formula>11</formula>
    </cfRule>
  </conditionalFormatting>
  <conditionalFormatting sqref="J6:M47">
    <cfRule type="cellIs" dxfId="36" priority="11" stopIfTrue="1" operator="equal">
      <formula>11</formula>
    </cfRule>
    <cfRule type="cellIs" dxfId="35" priority="20" stopIfTrue="1" operator="equal">
      <formula>10</formula>
    </cfRule>
    <cfRule type="cellIs" dxfId="34" priority="21" stopIfTrue="1" operator="lessThan">
      <formula>10</formula>
    </cfRule>
    <cfRule type="cellIs" dxfId="33" priority="22" stopIfTrue="1" operator="lessThan">
      <formula>10</formula>
    </cfRule>
    <cfRule type="cellIs" dxfId="32" priority="23" stopIfTrue="1" operator="greaterThan">
      <formula>11</formula>
    </cfRule>
  </conditionalFormatting>
  <conditionalFormatting sqref="O6:R47">
    <cfRule type="cellIs" dxfId="31" priority="16" stopIfTrue="1" operator="equal">
      <formula>10</formula>
    </cfRule>
    <cfRule type="cellIs" dxfId="30" priority="17" stopIfTrue="1" operator="lessThan">
      <formula>10</formula>
    </cfRule>
    <cfRule type="cellIs" dxfId="29" priority="18" stopIfTrue="1" operator="lessThan">
      <formula>10</formula>
    </cfRule>
    <cfRule type="cellIs" dxfId="28" priority="19" stopIfTrue="1" operator="greaterThan">
      <formula>11</formula>
    </cfRule>
  </conditionalFormatting>
  <conditionalFormatting sqref="T6:W47">
    <cfRule type="cellIs" dxfId="27" priority="12" stopIfTrue="1" operator="equal">
      <formula>10</formula>
    </cfRule>
    <cfRule type="cellIs" dxfId="26" priority="13" stopIfTrue="1" operator="lessThan">
      <formula>10</formula>
    </cfRule>
    <cfRule type="cellIs" dxfId="25" priority="14" stopIfTrue="1" operator="lessThan">
      <formula>10</formula>
    </cfRule>
    <cfRule type="cellIs" dxfId="24" priority="15" stopIfTrue="1" operator="greaterThan">
      <formula>11</formula>
    </cfRule>
  </conditionalFormatting>
  <conditionalFormatting sqref="O6:R47">
    <cfRule type="cellIs" dxfId="23" priority="6" stopIfTrue="1" operator="equal">
      <formula>11</formula>
    </cfRule>
    <cfRule type="cellIs" dxfId="22" priority="7" stopIfTrue="1" operator="equal">
      <formula>10</formula>
    </cfRule>
    <cfRule type="cellIs" dxfId="21" priority="8" stopIfTrue="1" operator="lessThan">
      <formula>10</formula>
    </cfRule>
    <cfRule type="cellIs" dxfId="20" priority="9" stopIfTrue="1" operator="lessThan">
      <formula>10</formula>
    </cfRule>
    <cfRule type="cellIs" dxfId="19" priority="10" stopIfTrue="1" operator="greaterThan">
      <formula>11</formula>
    </cfRule>
  </conditionalFormatting>
  <conditionalFormatting sqref="T6:W47">
    <cfRule type="cellIs" dxfId="18" priority="1" stopIfTrue="1" operator="equal">
      <formula>11</formula>
    </cfRule>
    <cfRule type="cellIs" dxfId="17" priority="2" stopIfTrue="1" operator="equal">
      <formula>10</formula>
    </cfRule>
    <cfRule type="cellIs" dxfId="16" priority="3" stopIfTrue="1" operator="lessThan">
      <formula>10</formula>
    </cfRule>
    <cfRule type="cellIs" dxfId="15" priority="4" stopIfTrue="1" operator="lessThan">
      <formula>10</formula>
    </cfRule>
    <cfRule type="cellIs" dxfId="14" priority="5" stopIfTrue="1" operator="greaterThan">
      <formula>11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workbookViewId="0">
      <selection activeCell="A7" sqref="A7"/>
    </sheetView>
  </sheetViews>
  <sheetFormatPr baseColWidth="10" defaultRowHeight="12.75"/>
  <cols>
    <col min="1" max="1" width="7.5703125" style="1" customWidth="1"/>
    <col min="2" max="2" width="17.42578125" customWidth="1"/>
    <col min="3" max="3" width="17.28515625" customWidth="1"/>
    <col min="4" max="4" width="23.7109375" customWidth="1"/>
    <col min="5" max="32" width="5.7109375" customWidth="1"/>
  </cols>
  <sheetData>
    <row r="1" spans="1:27" ht="15.75">
      <c r="A1" s="60" t="s">
        <v>5</v>
      </c>
      <c r="B1" s="60"/>
      <c r="C1" s="60"/>
      <c r="D1" s="60"/>
      <c r="E1" s="60"/>
    </row>
    <row r="3" spans="1:27" ht="14.25" customHeight="1">
      <c r="A3" s="4"/>
      <c r="B3" s="66" t="s">
        <v>16</v>
      </c>
      <c r="C3" s="66"/>
      <c r="D3" s="66"/>
      <c r="E3" s="27"/>
    </row>
    <row r="4" spans="1:27" ht="13.5" customHeight="1">
      <c r="A4" s="4"/>
      <c r="B4" s="62"/>
      <c r="C4" s="62"/>
      <c r="D4" s="62"/>
      <c r="E4" s="31"/>
      <c r="F4" s="31"/>
      <c r="G4" s="31"/>
      <c r="I4" s="32"/>
      <c r="J4" s="33"/>
      <c r="K4" s="33"/>
      <c r="M4" s="32"/>
      <c r="N4" s="33"/>
      <c r="O4" s="33"/>
      <c r="Q4" s="32"/>
      <c r="R4" s="33"/>
      <c r="S4" s="33"/>
    </row>
    <row r="5" spans="1:2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40</v>
      </c>
      <c r="F5" s="11" t="s">
        <v>41</v>
      </c>
      <c r="G5" s="11" t="s">
        <v>39</v>
      </c>
      <c r="I5" s="29" t="s">
        <v>40</v>
      </c>
      <c r="J5" s="29" t="s">
        <v>42</v>
      </c>
      <c r="K5" s="29" t="s">
        <v>17</v>
      </c>
      <c r="L5" s="28"/>
      <c r="M5" s="30" t="s">
        <v>40</v>
      </c>
      <c r="N5" s="30" t="s">
        <v>43</v>
      </c>
      <c r="O5" s="49" t="s">
        <v>18</v>
      </c>
      <c r="P5" s="28"/>
      <c r="Q5" s="49" t="s">
        <v>44</v>
      </c>
      <c r="R5" s="30" t="s">
        <v>45</v>
      </c>
      <c r="S5" s="49" t="s">
        <v>48</v>
      </c>
      <c r="U5" s="49" t="s">
        <v>44</v>
      </c>
      <c r="V5" s="30" t="s">
        <v>46</v>
      </c>
      <c r="W5" s="49" t="s">
        <v>49</v>
      </c>
      <c r="Y5" s="49" t="s">
        <v>44</v>
      </c>
      <c r="Z5" s="30" t="s">
        <v>47</v>
      </c>
      <c r="AA5" s="49" t="s">
        <v>50</v>
      </c>
    </row>
    <row r="6" spans="1:27">
      <c r="A6" s="2">
        <v>1</v>
      </c>
      <c r="B6" s="15" t="str">
        <f>asistencia!B6</f>
        <v>Alva</v>
      </c>
      <c r="C6" s="15" t="str">
        <f>asistencia!C6</f>
        <v>De la Cruz</v>
      </c>
      <c r="D6" s="15" t="str">
        <f>asistencia!D6</f>
        <v>Katherine Jhovana</v>
      </c>
      <c r="E6" s="19">
        <f>'NO PAR 1'!E6</f>
        <v>0</v>
      </c>
      <c r="F6" s="47"/>
      <c r="G6" s="34">
        <f>ROUND((0.4*E6+0.6*F6),0)</f>
        <v>0</v>
      </c>
      <c r="H6" s="26"/>
      <c r="I6" s="19">
        <f>'NO PAR 1'!F6</f>
        <v>0</v>
      </c>
      <c r="J6" s="47"/>
      <c r="K6" s="34">
        <f>ROUND((0.4*I6+0.6*J6),0)</f>
        <v>0</v>
      </c>
      <c r="L6" s="1"/>
      <c r="M6" s="34">
        <f>'NO PAR 1'!G6</f>
        <v>0</v>
      </c>
      <c r="N6" s="52"/>
      <c r="O6" s="50">
        <f>ROUND((0.4*M6+0.6*N6),0)</f>
        <v>0</v>
      </c>
      <c r="Q6" s="51">
        <f>ROUND(('NO PAR 1'!J6+'NO PAR 1'!K6+'NO PAR 1'!L6+'NO PAR 1'!M6)/4,0)</f>
        <v>0</v>
      </c>
      <c r="R6" s="48"/>
      <c r="S6" s="50">
        <f>ROUND((0.4*Q6+0.6*R6),0)</f>
        <v>0</v>
      </c>
      <c r="U6" s="51">
        <f>ROUND(('NO PAR 1'!O6+'NO PAR 1'!P6+'NO PAR 1'!Q6+'NO PAR 1'!R6)/4,0)</f>
        <v>0</v>
      </c>
      <c r="V6" s="48"/>
      <c r="W6" s="50">
        <f>ROUND((0.4*U6+0.6*V6),0)</f>
        <v>0</v>
      </c>
      <c r="Y6" s="51">
        <f>ROUND(('NO PAR 1'!T6+'NO PAR 1'!U6+'NO PAR 1'!V6+'NO PAR 1'!W6),0)</f>
        <v>0</v>
      </c>
      <c r="Z6" s="48"/>
      <c r="AA6" s="50">
        <f>ROUND((0.4*Y6+0.6*Z6),0)</f>
        <v>0</v>
      </c>
    </row>
    <row r="7" spans="1:27">
      <c r="A7" s="2">
        <v>2</v>
      </c>
      <c r="B7" s="15" t="str">
        <f>asistencia!B7</f>
        <v>Alvarado</v>
      </c>
      <c r="C7" s="15" t="str">
        <f>asistencia!C7</f>
        <v>Salgado</v>
      </c>
      <c r="D7" s="15" t="str">
        <f>asistencia!D7</f>
        <v>Dylan Paolo</v>
      </c>
      <c r="E7" s="19">
        <f>'NO PAR 1'!E7</f>
        <v>0</v>
      </c>
      <c r="F7" s="47"/>
      <c r="G7" s="34">
        <f t="shared" ref="G7:G47" si="0">ROUND((0.4*E7+0.6*F7),0)</f>
        <v>0</v>
      </c>
      <c r="H7" s="26"/>
      <c r="I7" s="19">
        <f>'NO PAR 1'!F7</f>
        <v>0</v>
      </c>
      <c r="J7" s="47"/>
      <c r="K7" s="34">
        <f t="shared" ref="K7:K47" si="1">ROUND((0.4*I7+0.6*J7),0)</f>
        <v>0</v>
      </c>
      <c r="L7" s="1"/>
      <c r="M7" s="34">
        <f>'NO PAR 1'!G7</f>
        <v>0</v>
      </c>
      <c r="N7" s="52"/>
      <c r="O7" s="50">
        <f t="shared" ref="O7:O47" si="2">ROUND((0.4*M7+0.6*N7),0)</f>
        <v>0</v>
      </c>
      <c r="Q7" s="51">
        <f>ROUND(('NO PAR 1'!J7+'NO PAR 1'!K7+'NO PAR 1'!L7+'NO PAR 1'!M7)/4,0)</f>
        <v>0</v>
      </c>
      <c r="R7" s="48"/>
      <c r="S7" s="50">
        <f t="shared" ref="S7:S47" si="3">ROUND((0.4*Q7+0.6*R7),0)</f>
        <v>0</v>
      </c>
      <c r="U7" s="51">
        <f>ROUND(('NO PAR 1'!O7+'NO PAR 1'!P7+'NO PAR 1'!Q7+'NO PAR 1'!R7)/4,0)</f>
        <v>0</v>
      </c>
      <c r="V7" s="48"/>
      <c r="W7" s="50">
        <f t="shared" ref="W7:W47" si="4">ROUND((0.4*U7+0.6*V7),0)</f>
        <v>0</v>
      </c>
      <c r="Y7" s="51">
        <f>ROUND(('NO PAR 1'!T7+'NO PAR 1'!U7+'NO PAR 1'!V7+'NO PAR 1'!W7),0)</f>
        <v>0</v>
      </c>
      <c r="Z7" s="48"/>
      <c r="AA7" s="50">
        <f t="shared" ref="AA7:AA47" si="5">ROUND((0.4*Y7+0.6*Z7),0)</f>
        <v>0</v>
      </c>
    </row>
    <row r="8" spans="1:27">
      <c r="A8" s="2">
        <v>3</v>
      </c>
      <c r="B8" s="15" t="str">
        <f>asistencia!B8</f>
        <v>Bocanegra</v>
      </c>
      <c r="C8" s="15" t="str">
        <f>asistencia!C8</f>
        <v>Reyes</v>
      </c>
      <c r="D8" s="15" t="str">
        <f>asistencia!D8</f>
        <v>Glimer Idan</v>
      </c>
      <c r="E8" s="19">
        <f>'NO PAR 1'!E8</f>
        <v>0</v>
      </c>
      <c r="F8" s="47"/>
      <c r="G8" s="34">
        <f t="shared" si="0"/>
        <v>0</v>
      </c>
      <c r="H8" s="26"/>
      <c r="I8" s="19">
        <f>'NO PAR 1'!F8</f>
        <v>0</v>
      </c>
      <c r="J8" s="47"/>
      <c r="K8" s="34">
        <f t="shared" si="1"/>
        <v>0</v>
      </c>
      <c r="L8" s="1"/>
      <c r="M8" s="34">
        <f>'NO PAR 1'!G8</f>
        <v>0</v>
      </c>
      <c r="N8" s="52"/>
      <c r="O8" s="50">
        <f t="shared" si="2"/>
        <v>0</v>
      </c>
      <c r="Q8" s="51">
        <f>ROUND(('NO PAR 1'!J8+'NO PAR 1'!K8+'NO PAR 1'!L8+'NO PAR 1'!M8)/4,0)</f>
        <v>0</v>
      </c>
      <c r="R8" s="48"/>
      <c r="S8" s="50">
        <f t="shared" si="3"/>
        <v>0</v>
      </c>
      <c r="U8" s="51">
        <f>ROUND(('NO PAR 1'!O8+'NO PAR 1'!P8+'NO PAR 1'!Q8+'NO PAR 1'!R8)/4,0)</f>
        <v>0</v>
      </c>
      <c r="V8" s="48"/>
      <c r="W8" s="50">
        <f t="shared" si="4"/>
        <v>0</v>
      </c>
      <c r="Y8" s="51">
        <f>ROUND(('NO PAR 1'!T8+'NO PAR 1'!U8+'NO PAR 1'!V8+'NO PAR 1'!W8),0)</f>
        <v>0</v>
      </c>
      <c r="Z8" s="48"/>
      <c r="AA8" s="50">
        <f t="shared" si="5"/>
        <v>0</v>
      </c>
    </row>
    <row r="9" spans="1:27">
      <c r="A9" s="2">
        <v>4</v>
      </c>
      <c r="B9" s="15" t="str">
        <f>asistencia!B9</f>
        <v>Bracanonte</v>
      </c>
      <c r="C9" s="15" t="str">
        <f>asistencia!C9</f>
        <v>Bazán</v>
      </c>
      <c r="D9" s="15" t="str">
        <f>asistencia!D9</f>
        <v>Yerald Humberto</v>
      </c>
      <c r="E9" s="19">
        <f>'NO PAR 1'!E9</f>
        <v>0</v>
      </c>
      <c r="F9" s="47"/>
      <c r="G9" s="34">
        <f t="shared" si="0"/>
        <v>0</v>
      </c>
      <c r="H9" s="26"/>
      <c r="I9" s="19">
        <f>'NO PAR 1'!F9</f>
        <v>0</v>
      </c>
      <c r="J9" s="47"/>
      <c r="K9" s="34">
        <f t="shared" si="1"/>
        <v>0</v>
      </c>
      <c r="L9" s="1"/>
      <c r="M9" s="34">
        <f>'NO PAR 1'!G9</f>
        <v>0</v>
      </c>
      <c r="N9" s="52"/>
      <c r="O9" s="50">
        <f t="shared" si="2"/>
        <v>0</v>
      </c>
      <c r="Q9" s="51">
        <f>ROUND(('NO PAR 1'!J9+'NO PAR 1'!K9+'NO PAR 1'!L9+'NO PAR 1'!M9)/4,0)</f>
        <v>0</v>
      </c>
      <c r="R9" s="48"/>
      <c r="S9" s="50">
        <f t="shared" si="3"/>
        <v>0</v>
      </c>
      <c r="U9" s="51">
        <f>ROUND(('NO PAR 1'!O9+'NO PAR 1'!P9+'NO PAR 1'!Q9+'NO PAR 1'!R9)/4,0)</f>
        <v>0</v>
      </c>
      <c r="V9" s="48"/>
      <c r="W9" s="50">
        <f t="shared" si="4"/>
        <v>0</v>
      </c>
      <c r="Y9" s="51">
        <f>ROUND(('NO PAR 1'!T9+'NO PAR 1'!U9+'NO PAR 1'!V9+'NO PAR 1'!W9),0)</f>
        <v>0</v>
      </c>
      <c r="Z9" s="48"/>
      <c r="AA9" s="50">
        <f t="shared" si="5"/>
        <v>0</v>
      </c>
    </row>
    <row r="10" spans="1:27">
      <c r="A10" s="2">
        <v>5</v>
      </c>
      <c r="B10" s="15" t="str">
        <f>asistencia!B10</f>
        <v>Bulnes</v>
      </c>
      <c r="C10" s="15" t="str">
        <f>asistencia!C10</f>
        <v>Castillo</v>
      </c>
      <c r="D10" s="15" t="str">
        <f>asistencia!D10</f>
        <v>Jewrson Fernando</v>
      </c>
      <c r="E10" s="19">
        <f>'NO PAR 1'!E10</f>
        <v>0</v>
      </c>
      <c r="F10" s="47"/>
      <c r="G10" s="34">
        <f t="shared" si="0"/>
        <v>0</v>
      </c>
      <c r="H10" s="26"/>
      <c r="I10" s="19">
        <f>'NO PAR 1'!F10</f>
        <v>0</v>
      </c>
      <c r="J10" s="47"/>
      <c r="K10" s="34">
        <f t="shared" si="1"/>
        <v>0</v>
      </c>
      <c r="L10" s="1"/>
      <c r="M10" s="35">
        <f>'NO PAR 1'!G10</f>
        <v>0</v>
      </c>
      <c r="N10" s="52"/>
      <c r="O10" s="50">
        <f t="shared" si="2"/>
        <v>0</v>
      </c>
      <c r="Q10" s="51">
        <f>ROUND(('NO PAR 1'!J10+'NO PAR 1'!K10+'NO PAR 1'!L10+'NO PAR 1'!M10)/4,0)</f>
        <v>0</v>
      </c>
      <c r="R10" s="48"/>
      <c r="S10" s="50">
        <f t="shared" si="3"/>
        <v>0</v>
      </c>
      <c r="U10" s="51">
        <f>ROUND(('NO PAR 1'!O10+'NO PAR 1'!P10+'NO PAR 1'!Q10+'NO PAR 1'!R10)/4,0)</f>
        <v>0</v>
      </c>
      <c r="V10" s="48"/>
      <c r="W10" s="50">
        <f t="shared" si="4"/>
        <v>0</v>
      </c>
      <c r="Y10" s="51">
        <f>ROUND(('NO PAR 1'!T10+'NO PAR 1'!U10+'NO PAR 1'!V10+'NO PAR 1'!W10),0)</f>
        <v>0</v>
      </c>
      <c r="Z10" s="48"/>
      <c r="AA10" s="50">
        <f t="shared" si="5"/>
        <v>0</v>
      </c>
    </row>
    <row r="11" spans="1:27">
      <c r="A11" s="2">
        <v>6</v>
      </c>
      <c r="B11" s="15" t="str">
        <f>asistencia!B11</f>
        <v>Cardenas</v>
      </c>
      <c r="C11" s="15" t="str">
        <f>asistencia!C11</f>
        <v>Acosta</v>
      </c>
      <c r="D11" s="15" t="str">
        <f>asistencia!D11</f>
        <v>José Jonathan</v>
      </c>
      <c r="E11" s="19">
        <f>'NO PAR 1'!E11</f>
        <v>0</v>
      </c>
      <c r="F11" s="47"/>
      <c r="G11" s="34">
        <f t="shared" si="0"/>
        <v>0</v>
      </c>
      <c r="H11" s="26"/>
      <c r="I11" s="19">
        <f>'NO PAR 1'!F11</f>
        <v>0</v>
      </c>
      <c r="J11" s="47"/>
      <c r="K11" s="34">
        <f t="shared" si="1"/>
        <v>0</v>
      </c>
      <c r="L11" s="1"/>
      <c r="M11" s="34">
        <f>'NO PAR 1'!G11</f>
        <v>0</v>
      </c>
      <c r="N11" s="52"/>
      <c r="O11" s="50">
        <f t="shared" si="2"/>
        <v>0</v>
      </c>
      <c r="Q11" s="51">
        <f>ROUND(('NO PAR 1'!J11+'NO PAR 1'!K11+'NO PAR 1'!L11+'NO PAR 1'!M11)/4,0)</f>
        <v>0</v>
      </c>
      <c r="R11" s="48"/>
      <c r="S11" s="50">
        <f t="shared" si="3"/>
        <v>0</v>
      </c>
      <c r="U11" s="51">
        <f>ROUND(('NO PAR 1'!O11+'NO PAR 1'!P11+'NO PAR 1'!Q11+'NO PAR 1'!R11)/4,0)</f>
        <v>0</v>
      </c>
      <c r="V11" s="48"/>
      <c r="W11" s="50">
        <f t="shared" si="4"/>
        <v>0</v>
      </c>
      <c r="Y11" s="51">
        <f>ROUND(('NO PAR 1'!T11+'NO PAR 1'!U11+'NO PAR 1'!V11+'NO PAR 1'!W11),0)</f>
        <v>0</v>
      </c>
      <c r="Z11" s="48"/>
      <c r="AA11" s="50">
        <f t="shared" si="5"/>
        <v>0</v>
      </c>
    </row>
    <row r="12" spans="1:27">
      <c r="A12" s="2">
        <v>7</v>
      </c>
      <c r="B12" s="15" t="str">
        <f>asistencia!B12</f>
        <v>Cortéz</v>
      </c>
      <c r="C12" s="15" t="str">
        <f>asistencia!C12</f>
        <v>Cortéz</v>
      </c>
      <c r="D12" s="15" t="str">
        <f>asistencia!D12</f>
        <v>Cristhian</v>
      </c>
      <c r="E12" s="19">
        <f>'NO PAR 1'!E12</f>
        <v>0</v>
      </c>
      <c r="F12" s="47"/>
      <c r="G12" s="34">
        <f t="shared" si="0"/>
        <v>0</v>
      </c>
      <c r="H12" s="26"/>
      <c r="I12" s="19">
        <f>'NO PAR 1'!F12</f>
        <v>0</v>
      </c>
      <c r="J12" s="47"/>
      <c r="K12" s="34">
        <f t="shared" si="1"/>
        <v>0</v>
      </c>
      <c r="L12" s="1"/>
      <c r="M12" s="34">
        <f>'NO PAR 1'!G12</f>
        <v>0</v>
      </c>
      <c r="N12" s="52"/>
      <c r="O12" s="50">
        <f t="shared" si="2"/>
        <v>0</v>
      </c>
      <c r="Q12" s="51">
        <f>ROUND(('NO PAR 1'!J12+'NO PAR 1'!K12+'NO PAR 1'!L12+'NO PAR 1'!M12)/4,0)</f>
        <v>0</v>
      </c>
      <c r="R12" s="48"/>
      <c r="S12" s="50">
        <f t="shared" si="3"/>
        <v>0</v>
      </c>
      <c r="U12" s="51">
        <f>ROUND(('NO PAR 1'!O12+'NO PAR 1'!P12+'NO PAR 1'!Q12+'NO PAR 1'!R12)/4,0)</f>
        <v>0</v>
      </c>
      <c r="V12" s="48"/>
      <c r="W12" s="50">
        <f t="shared" si="4"/>
        <v>0</v>
      </c>
      <c r="Y12" s="51">
        <f>ROUND(('NO PAR 1'!T12+'NO PAR 1'!U12+'NO PAR 1'!V12+'NO PAR 1'!W12),0)</f>
        <v>0</v>
      </c>
      <c r="Z12" s="48"/>
      <c r="AA12" s="50">
        <f t="shared" si="5"/>
        <v>0</v>
      </c>
    </row>
    <row r="13" spans="1:27">
      <c r="A13" s="2">
        <v>8</v>
      </c>
      <c r="B13" s="15" t="str">
        <f>asistencia!B13</f>
        <v>Cruzado</v>
      </c>
      <c r="C13" s="15" t="str">
        <f>asistencia!C13</f>
        <v>Rodríguez</v>
      </c>
      <c r="D13" s="15" t="str">
        <f>asistencia!D13</f>
        <v>Noemí</v>
      </c>
      <c r="E13" s="19">
        <f>'NO PAR 1'!E13</f>
        <v>0</v>
      </c>
      <c r="F13" s="47"/>
      <c r="G13" s="34">
        <f t="shared" si="0"/>
        <v>0</v>
      </c>
      <c r="H13" s="26"/>
      <c r="I13" s="19">
        <f>'NO PAR 1'!F13</f>
        <v>0</v>
      </c>
      <c r="J13" s="47"/>
      <c r="K13" s="34">
        <f t="shared" si="1"/>
        <v>0</v>
      </c>
      <c r="L13" s="1"/>
      <c r="M13" s="34">
        <f>'NO PAR 1'!G13</f>
        <v>0</v>
      </c>
      <c r="N13" s="52"/>
      <c r="O13" s="50">
        <f t="shared" si="2"/>
        <v>0</v>
      </c>
      <c r="Q13" s="51">
        <f>ROUND(('NO PAR 1'!J13+'NO PAR 1'!K13+'NO PAR 1'!L13+'NO PAR 1'!M13)/4,0)</f>
        <v>0</v>
      </c>
      <c r="R13" s="48"/>
      <c r="S13" s="50">
        <f t="shared" si="3"/>
        <v>0</v>
      </c>
      <c r="U13" s="51">
        <f>ROUND(('NO PAR 1'!O13+'NO PAR 1'!P13+'NO PAR 1'!Q13+'NO PAR 1'!R13)/4,0)</f>
        <v>0</v>
      </c>
      <c r="V13" s="48"/>
      <c r="W13" s="50">
        <f t="shared" si="4"/>
        <v>0</v>
      </c>
      <c r="Y13" s="51">
        <f>ROUND(('NO PAR 1'!T13+'NO PAR 1'!U13+'NO PAR 1'!V13+'NO PAR 1'!W13),0)</f>
        <v>0</v>
      </c>
      <c r="Z13" s="48"/>
      <c r="AA13" s="50">
        <f t="shared" si="5"/>
        <v>0</v>
      </c>
    </row>
    <row r="14" spans="1:27">
      <c r="A14" s="2">
        <v>9</v>
      </c>
      <c r="B14" s="15" t="str">
        <f>asistencia!B14</f>
        <v>Cueva</v>
      </c>
      <c r="C14" s="15" t="str">
        <f>asistencia!C14</f>
        <v>Paredes</v>
      </c>
      <c r="D14" s="15" t="str">
        <f>asistencia!D14</f>
        <v>Estrella Estefanía</v>
      </c>
      <c r="E14" s="19">
        <f>'NO PAR 1'!E14</f>
        <v>0</v>
      </c>
      <c r="F14" s="47"/>
      <c r="G14" s="34">
        <f t="shared" si="0"/>
        <v>0</v>
      </c>
      <c r="H14" s="26"/>
      <c r="I14" s="19">
        <f>'NO PAR 1'!F14</f>
        <v>0</v>
      </c>
      <c r="J14" s="47"/>
      <c r="K14" s="34">
        <f t="shared" si="1"/>
        <v>0</v>
      </c>
      <c r="L14" s="1"/>
      <c r="M14" s="34">
        <f>'NO PAR 1'!G14</f>
        <v>0</v>
      </c>
      <c r="N14" s="52"/>
      <c r="O14" s="50">
        <f t="shared" si="2"/>
        <v>0</v>
      </c>
      <c r="Q14" s="51">
        <f>ROUND(('NO PAR 1'!J14+'NO PAR 1'!K14+'NO PAR 1'!L14+'NO PAR 1'!M14)/4,0)</f>
        <v>0</v>
      </c>
      <c r="R14" s="48"/>
      <c r="S14" s="50">
        <f t="shared" si="3"/>
        <v>0</v>
      </c>
      <c r="U14" s="51">
        <f>ROUND(('NO PAR 1'!O14+'NO PAR 1'!P14+'NO PAR 1'!Q14+'NO PAR 1'!R14)/4,0)</f>
        <v>0</v>
      </c>
      <c r="V14" s="48"/>
      <c r="W14" s="50">
        <f t="shared" si="4"/>
        <v>0</v>
      </c>
      <c r="Y14" s="51">
        <f>ROUND(('NO PAR 1'!T14+'NO PAR 1'!U14+'NO PAR 1'!V14+'NO PAR 1'!W14),0)</f>
        <v>0</v>
      </c>
      <c r="Z14" s="48"/>
      <c r="AA14" s="50">
        <f t="shared" si="5"/>
        <v>0</v>
      </c>
    </row>
    <row r="15" spans="1:27">
      <c r="A15" s="2">
        <v>10</v>
      </c>
      <c r="B15" s="15" t="str">
        <f>asistencia!B15</f>
        <v>De la Cruz</v>
      </c>
      <c r="C15" s="15" t="str">
        <f>asistencia!C15</f>
        <v>Jara</v>
      </c>
      <c r="D15" s="15" t="str">
        <f>asistencia!D15</f>
        <v>Oscar</v>
      </c>
      <c r="E15" s="19">
        <f>'NO PAR 1'!E15</f>
        <v>0</v>
      </c>
      <c r="F15" s="47"/>
      <c r="G15" s="34">
        <f t="shared" si="0"/>
        <v>0</v>
      </c>
      <c r="H15" s="26"/>
      <c r="I15" s="19">
        <f>'NO PAR 1'!F15</f>
        <v>0</v>
      </c>
      <c r="J15" s="47"/>
      <c r="K15" s="34">
        <f t="shared" si="1"/>
        <v>0</v>
      </c>
      <c r="L15" s="1"/>
      <c r="M15" s="35">
        <f>'NO PAR 1'!G15</f>
        <v>0</v>
      </c>
      <c r="N15" s="52"/>
      <c r="O15" s="50">
        <f t="shared" si="2"/>
        <v>0</v>
      </c>
      <c r="Q15" s="51">
        <f>ROUND(('NO PAR 1'!J15+'NO PAR 1'!K15+'NO PAR 1'!L15+'NO PAR 1'!M15)/4,0)</f>
        <v>0</v>
      </c>
      <c r="R15" s="48"/>
      <c r="S15" s="50">
        <f t="shared" si="3"/>
        <v>0</v>
      </c>
      <c r="U15" s="51">
        <f>ROUND(('NO PAR 1'!O15+'NO PAR 1'!P15+'NO PAR 1'!Q15+'NO PAR 1'!R15)/4,0)</f>
        <v>0</v>
      </c>
      <c r="V15" s="48"/>
      <c r="W15" s="50">
        <f t="shared" si="4"/>
        <v>0</v>
      </c>
      <c r="Y15" s="51">
        <f>ROUND(('NO PAR 1'!T15+'NO PAR 1'!U15+'NO PAR 1'!V15+'NO PAR 1'!W15),0)</f>
        <v>0</v>
      </c>
      <c r="Z15" s="48"/>
      <c r="AA15" s="50">
        <f t="shared" si="5"/>
        <v>0</v>
      </c>
    </row>
    <row r="16" spans="1:27">
      <c r="A16" s="2">
        <v>11</v>
      </c>
      <c r="B16" s="15" t="str">
        <f>asistencia!B16</f>
        <v>Felipe</v>
      </c>
      <c r="C16" s="15" t="str">
        <f>asistencia!C16</f>
        <v>Rodríguez</v>
      </c>
      <c r="D16" s="15" t="str">
        <f>asistencia!D16</f>
        <v>Mitzy Jazmin</v>
      </c>
      <c r="E16" s="19">
        <f>'NO PAR 1'!E16</f>
        <v>0</v>
      </c>
      <c r="F16" s="47"/>
      <c r="G16" s="34">
        <f t="shared" si="0"/>
        <v>0</v>
      </c>
      <c r="H16" s="26"/>
      <c r="I16" s="19">
        <f>'NO PAR 1'!F16</f>
        <v>0</v>
      </c>
      <c r="J16" s="47"/>
      <c r="K16" s="34">
        <f t="shared" si="1"/>
        <v>0</v>
      </c>
      <c r="L16" s="1"/>
      <c r="M16" s="34">
        <f>'NO PAR 1'!G16</f>
        <v>0</v>
      </c>
      <c r="N16" s="52"/>
      <c r="O16" s="50">
        <f t="shared" si="2"/>
        <v>0</v>
      </c>
      <c r="Q16" s="51">
        <f>ROUND(('NO PAR 1'!J16+'NO PAR 1'!K16+'NO PAR 1'!L16+'NO PAR 1'!M16)/4,0)</f>
        <v>0</v>
      </c>
      <c r="R16" s="48"/>
      <c r="S16" s="50">
        <f t="shared" si="3"/>
        <v>0</v>
      </c>
      <c r="U16" s="51">
        <f>ROUND(('NO PAR 1'!O16+'NO PAR 1'!P16+'NO PAR 1'!Q16+'NO PAR 1'!R16)/4,0)</f>
        <v>0</v>
      </c>
      <c r="V16" s="48"/>
      <c r="W16" s="50">
        <f t="shared" si="4"/>
        <v>0</v>
      </c>
      <c r="Y16" s="51">
        <f>ROUND(('NO PAR 1'!T16+'NO PAR 1'!U16+'NO PAR 1'!V16+'NO PAR 1'!W16),0)</f>
        <v>0</v>
      </c>
      <c r="Z16" s="48"/>
      <c r="AA16" s="50">
        <f t="shared" si="5"/>
        <v>0</v>
      </c>
    </row>
    <row r="17" spans="1:27">
      <c r="A17" s="2">
        <v>12</v>
      </c>
      <c r="B17" s="15" t="str">
        <f>asistencia!B17</f>
        <v>Lecca</v>
      </c>
      <c r="C17" s="15" t="str">
        <f>asistencia!C17</f>
        <v>Peña</v>
      </c>
      <c r="D17" s="15" t="str">
        <f>asistencia!D17</f>
        <v>Erick</v>
      </c>
      <c r="E17" s="19">
        <f>'NO PAR 1'!E17</f>
        <v>0</v>
      </c>
      <c r="F17" s="47"/>
      <c r="G17" s="34">
        <f t="shared" si="0"/>
        <v>0</v>
      </c>
      <c r="H17" s="26"/>
      <c r="I17" s="19">
        <f>'NO PAR 1'!F17</f>
        <v>0</v>
      </c>
      <c r="J17" s="47"/>
      <c r="K17" s="34">
        <f t="shared" si="1"/>
        <v>0</v>
      </c>
      <c r="L17" s="1"/>
      <c r="M17" s="34">
        <f>'NO PAR 1'!G17</f>
        <v>0</v>
      </c>
      <c r="N17" s="52"/>
      <c r="O17" s="50">
        <f t="shared" si="2"/>
        <v>0</v>
      </c>
      <c r="Q17" s="51">
        <f>ROUND(('NO PAR 1'!J17+'NO PAR 1'!K17+'NO PAR 1'!L17+'NO PAR 1'!M17)/4,0)</f>
        <v>0</v>
      </c>
      <c r="R17" s="48"/>
      <c r="S17" s="50">
        <f t="shared" si="3"/>
        <v>0</v>
      </c>
      <c r="U17" s="51">
        <f>ROUND(('NO PAR 1'!O17+'NO PAR 1'!P17+'NO PAR 1'!Q17+'NO PAR 1'!R17)/4,0)</f>
        <v>0</v>
      </c>
      <c r="V17" s="48"/>
      <c r="W17" s="50">
        <f t="shared" si="4"/>
        <v>0</v>
      </c>
      <c r="Y17" s="51">
        <f>ROUND(('NO PAR 1'!T17+'NO PAR 1'!U17+'NO PAR 1'!V17+'NO PAR 1'!W17),0)</f>
        <v>0</v>
      </c>
      <c r="Z17" s="48"/>
      <c r="AA17" s="50">
        <f t="shared" si="5"/>
        <v>0</v>
      </c>
    </row>
    <row r="18" spans="1:27">
      <c r="A18" s="2">
        <v>13</v>
      </c>
      <c r="B18" s="15" t="str">
        <f>asistencia!B18</f>
        <v>León</v>
      </c>
      <c r="C18" s="15" t="str">
        <f>asistencia!C18</f>
        <v>Vásquez</v>
      </c>
      <c r="D18" s="15" t="str">
        <f>asistencia!D18</f>
        <v>Susan Carolina</v>
      </c>
      <c r="E18" s="19">
        <f>'NO PAR 1'!E18</f>
        <v>0</v>
      </c>
      <c r="F18" s="47"/>
      <c r="G18" s="34">
        <f t="shared" si="0"/>
        <v>0</v>
      </c>
      <c r="H18" s="26"/>
      <c r="I18" s="19">
        <f>'NO PAR 1'!F18</f>
        <v>0</v>
      </c>
      <c r="J18" s="47"/>
      <c r="K18" s="34">
        <f t="shared" si="1"/>
        <v>0</v>
      </c>
      <c r="L18" s="1"/>
      <c r="M18" s="34">
        <f>'NO PAR 1'!G18</f>
        <v>0</v>
      </c>
      <c r="N18" s="52"/>
      <c r="O18" s="50">
        <f t="shared" si="2"/>
        <v>0</v>
      </c>
      <c r="Q18" s="51">
        <f>ROUND(('NO PAR 1'!J18+'NO PAR 1'!K18+'NO PAR 1'!L18+'NO PAR 1'!M18)/4,0)</f>
        <v>0</v>
      </c>
      <c r="R18" s="48"/>
      <c r="S18" s="50">
        <f t="shared" si="3"/>
        <v>0</v>
      </c>
      <c r="U18" s="51">
        <f>ROUND(('NO PAR 1'!O18+'NO PAR 1'!P18+'NO PAR 1'!Q18+'NO PAR 1'!R18)/4,0)</f>
        <v>0</v>
      </c>
      <c r="V18" s="48"/>
      <c r="W18" s="50">
        <f t="shared" si="4"/>
        <v>0</v>
      </c>
      <c r="Y18" s="51">
        <f>ROUND(('NO PAR 1'!T18+'NO PAR 1'!U18+'NO PAR 1'!V18+'NO PAR 1'!W18),0)</f>
        <v>0</v>
      </c>
      <c r="Z18" s="48"/>
      <c r="AA18" s="50">
        <f t="shared" si="5"/>
        <v>0</v>
      </c>
    </row>
    <row r="19" spans="1:27">
      <c r="A19" s="2">
        <v>14</v>
      </c>
      <c r="B19" s="15" t="str">
        <f>asistencia!B19</f>
        <v>López</v>
      </c>
      <c r="C19" s="15" t="str">
        <f>asistencia!C19</f>
        <v>Pérez</v>
      </c>
      <c r="D19" s="15" t="str">
        <f>asistencia!D19</f>
        <v>Rony</v>
      </c>
      <c r="E19" s="19">
        <f>'NO PAR 1'!E19</f>
        <v>0</v>
      </c>
      <c r="F19" s="47"/>
      <c r="G19" s="34">
        <f t="shared" si="0"/>
        <v>0</v>
      </c>
      <c r="H19" s="26"/>
      <c r="I19" s="19">
        <f>'NO PAR 1'!F19</f>
        <v>0</v>
      </c>
      <c r="J19" s="47"/>
      <c r="K19" s="34">
        <f t="shared" si="1"/>
        <v>0</v>
      </c>
      <c r="L19" s="1"/>
      <c r="M19" s="34">
        <f>'NO PAR 1'!G19</f>
        <v>0</v>
      </c>
      <c r="N19" s="52"/>
      <c r="O19" s="50">
        <f t="shared" si="2"/>
        <v>0</v>
      </c>
      <c r="Q19" s="51">
        <f>ROUND(('NO PAR 1'!J19+'NO PAR 1'!K19+'NO PAR 1'!L19+'NO PAR 1'!M19)/4,0)</f>
        <v>0</v>
      </c>
      <c r="R19" s="48"/>
      <c r="S19" s="50">
        <f t="shared" si="3"/>
        <v>0</v>
      </c>
      <c r="U19" s="51">
        <f>ROUND(('NO PAR 1'!O19+'NO PAR 1'!P19+'NO PAR 1'!Q19+'NO PAR 1'!R19)/4,0)</f>
        <v>0</v>
      </c>
      <c r="V19" s="48"/>
      <c r="W19" s="50">
        <f t="shared" si="4"/>
        <v>0</v>
      </c>
      <c r="Y19" s="51">
        <f>ROUND(('NO PAR 1'!T19+'NO PAR 1'!U19+'NO PAR 1'!V19+'NO PAR 1'!W19),0)</f>
        <v>0</v>
      </c>
      <c r="Z19" s="48"/>
      <c r="AA19" s="50">
        <f t="shared" si="5"/>
        <v>0</v>
      </c>
    </row>
    <row r="20" spans="1:27">
      <c r="A20" s="2">
        <v>15</v>
      </c>
      <c r="B20" s="15" t="str">
        <f>asistencia!B20</f>
        <v>Luna</v>
      </c>
      <c r="C20" s="15" t="str">
        <f>asistencia!C20</f>
        <v>Yesquen</v>
      </c>
      <c r="D20" s="15" t="str">
        <f>asistencia!D20</f>
        <v>Erick</v>
      </c>
      <c r="E20" s="19">
        <f>'NO PAR 1'!E20</f>
        <v>0</v>
      </c>
      <c r="F20" s="47"/>
      <c r="G20" s="34">
        <f t="shared" si="0"/>
        <v>0</v>
      </c>
      <c r="H20" s="26"/>
      <c r="I20" s="19">
        <f>'NO PAR 1'!F20</f>
        <v>0</v>
      </c>
      <c r="J20" s="47"/>
      <c r="K20" s="34">
        <f t="shared" si="1"/>
        <v>0</v>
      </c>
      <c r="L20" s="1"/>
      <c r="M20" s="35">
        <f>'NO PAR 1'!G20</f>
        <v>0</v>
      </c>
      <c r="N20" s="52"/>
      <c r="O20" s="50">
        <f t="shared" si="2"/>
        <v>0</v>
      </c>
      <c r="Q20" s="51">
        <f>ROUND(('NO PAR 1'!J20+'NO PAR 1'!K20+'NO PAR 1'!L20+'NO PAR 1'!M20)/4,0)</f>
        <v>0</v>
      </c>
      <c r="R20" s="48"/>
      <c r="S20" s="50">
        <f t="shared" si="3"/>
        <v>0</v>
      </c>
      <c r="U20" s="51">
        <f>ROUND(('NO PAR 1'!O20+'NO PAR 1'!P20+'NO PAR 1'!Q20+'NO PAR 1'!R20)/4,0)</f>
        <v>0</v>
      </c>
      <c r="V20" s="48"/>
      <c r="W20" s="50">
        <f t="shared" si="4"/>
        <v>0</v>
      </c>
      <c r="Y20" s="51">
        <f>ROUND(('NO PAR 1'!T20+'NO PAR 1'!U20+'NO PAR 1'!V20+'NO PAR 1'!W20),0)</f>
        <v>0</v>
      </c>
      <c r="Z20" s="48"/>
      <c r="AA20" s="50">
        <f t="shared" si="5"/>
        <v>0</v>
      </c>
    </row>
    <row r="21" spans="1:27">
      <c r="A21" s="2">
        <v>16</v>
      </c>
      <c r="B21" s="15" t="str">
        <f>asistencia!B21</f>
        <v>Mejía</v>
      </c>
      <c r="C21" s="15" t="str">
        <f>asistencia!C21</f>
        <v>Rocha</v>
      </c>
      <c r="D21" s="15" t="str">
        <f>asistencia!D21</f>
        <v>Johann Luigi</v>
      </c>
      <c r="E21" s="19">
        <f>'NO PAR 1'!E21</f>
        <v>0</v>
      </c>
      <c r="F21" s="47"/>
      <c r="G21" s="34">
        <f t="shared" si="0"/>
        <v>0</v>
      </c>
      <c r="H21" s="26"/>
      <c r="I21" s="19">
        <f>'NO PAR 1'!F21</f>
        <v>0</v>
      </c>
      <c r="J21" s="47"/>
      <c r="K21" s="34">
        <f t="shared" si="1"/>
        <v>0</v>
      </c>
      <c r="L21" s="1"/>
      <c r="M21" s="34">
        <f>'NO PAR 1'!G21</f>
        <v>0</v>
      </c>
      <c r="N21" s="52"/>
      <c r="O21" s="50">
        <f t="shared" si="2"/>
        <v>0</v>
      </c>
      <c r="Q21" s="51">
        <f>ROUND(('NO PAR 1'!J21+'NO PAR 1'!K21+'NO PAR 1'!L21+'NO PAR 1'!M21)/4,0)</f>
        <v>0</v>
      </c>
      <c r="R21" s="48"/>
      <c r="S21" s="50">
        <f t="shared" si="3"/>
        <v>0</v>
      </c>
      <c r="U21" s="51">
        <f>ROUND(('NO PAR 1'!O21+'NO PAR 1'!P21+'NO PAR 1'!Q21+'NO PAR 1'!R21)/4,0)</f>
        <v>0</v>
      </c>
      <c r="V21" s="48"/>
      <c r="W21" s="50">
        <f t="shared" si="4"/>
        <v>0</v>
      </c>
      <c r="Y21" s="51">
        <f>ROUND(('NO PAR 1'!T21+'NO PAR 1'!U21+'NO PAR 1'!V21+'NO PAR 1'!W21),0)</f>
        <v>0</v>
      </c>
      <c r="Z21" s="48"/>
      <c r="AA21" s="50">
        <f t="shared" si="5"/>
        <v>0</v>
      </c>
    </row>
    <row r="22" spans="1:27">
      <c r="A22" s="2">
        <v>17</v>
      </c>
      <c r="B22" s="15" t="str">
        <f>asistencia!B22</f>
        <v>Moya</v>
      </c>
      <c r="C22" s="15" t="str">
        <f>asistencia!C22</f>
        <v>Chauca</v>
      </c>
      <c r="D22" s="15" t="str">
        <f>asistencia!D22</f>
        <v>Gleicer Delilach</v>
      </c>
      <c r="E22" s="19">
        <f>'NO PAR 1'!E22</f>
        <v>0</v>
      </c>
      <c r="F22" s="47"/>
      <c r="G22" s="34">
        <f t="shared" si="0"/>
        <v>0</v>
      </c>
      <c r="H22" s="26"/>
      <c r="I22" s="19">
        <f>'NO PAR 1'!F22</f>
        <v>0</v>
      </c>
      <c r="J22" s="47"/>
      <c r="K22" s="34">
        <f t="shared" si="1"/>
        <v>0</v>
      </c>
      <c r="L22" s="1"/>
      <c r="M22" s="34">
        <f>'NO PAR 1'!G22</f>
        <v>0</v>
      </c>
      <c r="N22" s="52"/>
      <c r="O22" s="50">
        <f t="shared" si="2"/>
        <v>0</v>
      </c>
      <c r="Q22" s="51">
        <f>ROUND(('NO PAR 1'!J22+'NO PAR 1'!K22+'NO PAR 1'!L22+'NO PAR 1'!M22)/4,0)</f>
        <v>0</v>
      </c>
      <c r="R22" s="48"/>
      <c r="S22" s="50">
        <f t="shared" si="3"/>
        <v>0</v>
      </c>
      <c r="U22" s="51">
        <f>ROUND(('NO PAR 1'!O22+'NO PAR 1'!P22+'NO PAR 1'!Q22+'NO PAR 1'!R22)/4,0)</f>
        <v>0</v>
      </c>
      <c r="V22" s="48"/>
      <c r="W22" s="50">
        <f t="shared" si="4"/>
        <v>0</v>
      </c>
      <c r="Y22" s="51">
        <f>ROUND(('NO PAR 1'!T22+'NO PAR 1'!U22+'NO PAR 1'!V22+'NO PAR 1'!W22),0)</f>
        <v>0</v>
      </c>
      <c r="Z22" s="48"/>
      <c r="AA22" s="50">
        <f t="shared" si="5"/>
        <v>0</v>
      </c>
    </row>
    <row r="23" spans="1:27">
      <c r="A23" s="2">
        <v>18</v>
      </c>
      <c r="B23" s="15" t="str">
        <f>asistencia!B23</f>
        <v>Muñoz</v>
      </c>
      <c r="C23" s="15" t="str">
        <f>asistencia!C23</f>
        <v>Rojas</v>
      </c>
      <c r="D23" s="15" t="str">
        <f>asistencia!D23</f>
        <v>Andrea Gisela</v>
      </c>
      <c r="E23" s="19">
        <f>'NO PAR 1'!E23</f>
        <v>0</v>
      </c>
      <c r="F23" s="47"/>
      <c r="G23" s="34">
        <f t="shared" si="0"/>
        <v>0</v>
      </c>
      <c r="H23" s="26"/>
      <c r="I23" s="19">
        <f>'NO PAR 1'!F23</f>
        <v>0</v>
      </c>
      <c r="J23" s="47"/>
      <c r="K23" s="34">
        <f t="shared" si="1"/>
        <v>0</v>
      </c>
      <c r="L23" s="1"/>
      <c r="M23" s="34">
        <f>'NO PAR 1'!G23</f>
        <v>0</v>
      </c>
      <c r="N23" s="52"/>
      <c r="O23" s="50">
        <f t="shared" si="2"/>
        <v>0</v>
      </c>
      <c r="Q23" s="51">
        <f>ROUND(('NO PAR 1'!J23+'NO PAR 1'!K23+'NO PAR 1'!L23+'NO PAR 1'!M23)/4,0)</f>
        <v>0</v>
      </c>
      <c r="R23" s="48"/>
      <c r="S23" s="50">
        <f t="shared" si="3"/>
        <v>0</v>
      </c>
      <c r="U23" s="51">
        <f>ROUND(('NO PAR 1'!O23+'NO PAR 1'!P23+'NO PAR 1'!Q23+'NO PAR 1'!R23)/4,0)</f>
        <v>0</v>
      </c>
      <c r="V23" s="48"/>
      <c r="W23" s="50">
        <f t="shared" si="4"/>
        <v>0</v>
      </c>
      <c r="Y23" s="51">
        <f>ROUND(('NO PAR 1'!T23+'NO PAR 1'!U23+'NO PAR 1'!V23+'NO PAR 1'!W23),0)</f>
        <v>0</v>
      </c>
      <c r="Z23" s="48"/>
      <c r="AA23" s="50">
        <f t="shared" si="5"/>
        <v>0</v>
      </c>
    </row>
    <row r="24" spans="1:27">
      <c r="A24" s="2">
        <v>19</v>
      </c>
      <c r="B24" s="15" t="str">
        <f>asistencia!B24</f>
        <v>Ortiz</v>
      </c>
      <c r="C24" s="15" t="str">
        <f>asistencia!C24</f>
        <v>Moreno</v>
      </c>
      <c r="D24" s="15" t="str">
        <f>asistencia!D24</f>
        <v>Angela Marcela</v>
      </c>
      <c r="E24" s="19">
        <f>'NO PAR 1'!E24</f>
        <v>0</v>
      </c>
      <c r="F24" s="47"/>
      <c r="G24" s="34">
        <f t="shared" si="0"/>
        <v>0</v>
      </c>
      <c r="H24" s="26"/>
      <c r="I24" s="19">
        <f>'NO PAR 1'!F24</f>
        <v>0</v>
      </c>
      <c r="J24" s="47"/>
      <c r="K24" s="34">
        <f t="shared" si="1"/>
        <v>0</v>
      </c>
      <c r="L24" s="1"/>
      <c r="M24" s="34">
        <f>'NO PAR 1'!G24</f>
        <v>0</v>
      </c>
      <c r="N24" s="52"/>
      <c r="O24" s="50">
        <f t="shared" si="2"/>
        <v>0</v>
      </c>
      <c r="Q24" s="51">
        <f>ROUND(('NO PAR 1'!J24+'NO PAR 1'!K24+'NO PAR 1'!L24+'NO PAR 1'!M24)/4,0)</f>
        <v>0</v>
      </c>
      <c r="R24" s="48"/>
      <c r="S24" s="50">
        <f t="shared" si="3"/>
        <v>0</v>
      </c>
      <c r="U24" s="51">
        <f>ROUND(('NO PAR 1'!O24+'NO PAR 1'!P24+'NO PAR 1'!Q24+'NO PAR 1'!R24)/4,0)</f>
        <v>0</v>
      </c>
      <c r="V24" s="48"/>
      <c r="W24" s="50">
        <f t="shared" si="4"/>
        <v>0</v>
      </c>
      <c r="Y24" s="51">
        <f>ROUND(('NO PAR 1'!T24+'NO PAR 1'!U24+'NO PAR 1'!V24+'NO PAR 1'!W24),0)</f>
        <v>0</v>
      </c>
      <c r="Z24" s="48"/>
      <c r="AA24" s="50">
        <f t="shared" si="5"/>
        <v>0</v>
      </c>
    </row>
    <row r="25" spans="1:27">
      <c r="A25" s="2">
        <v>20</v>
      </c>
      <c r="B25" s="15" t="str">
        <f>asistencia!B25</f>
        <v>Prieto</v>
      </c>
      <c r="C25" s="15" t="str">
        <f>asistencia!C25</f>
        <v>Zare</v>
      </c>
      <c r="D25" s="15" t="str">
        <f>asistencia!D25</f>
        <v>Sheylla Nataly</v>
      </c>
      <c r="E25" s="19">
        <f>'NO PAR 1'!E25</f>
        <v>0</v>
      </c>
      <c r="F25" s="47"/>
      <c r="G25" s="34">
        <f t="shared" si="0"/>
        <v>0</v>
      </c>
      <c r="H25" s="26"/>
      <c r="I25" s="19">
        <f>'NO PAR 1'!F25</f>
        <v>0</v>
      </c>
      <c r="J25" s="47"/>
      <c r="K25" s="34">
        <f t="shared" si="1"/>
        <v>0</v>
      </c>
      <c r="L25" s="1"/>
      <c r="M25" s="35">
        <f>'NO PAR 1'!G25</f>
        <v>0</v>
      </c>
      <c r="N25" s="52"/>
      <c r="O25" s="50">
        <f t="shared" si="2"/>
        <v>0</v>
      </c>
      <c r="Q25" s="51">
        <f>ROUND(('NO PAR 1'!J25+'NO PAR 1'!K25+'NO PAR 1'!L25+'NO PAR 1'!M25)/4,0)</f>
        <v>0</v>
      </c>
      <c r="R25" s="48"/>
      <c r="S25" s="50">
        <f t="shared" si="3"/>
        <v>0</v>
      </c>
      <c r="U25" s="51">
        <f>ROUND(('NO PAR 1'!O25+'NO PAR 1'!P25+'NO PAR 1'!Q25+'NO PAR 1'!R25)/4,0)</f>
        <v>0</v>
      </c>
      <c r="V25" s="48"/>
      <c r="W25" s="50">
        <f t="shared" si="4"/>
        <v>0</v>
      </c>
      <c r="Y25" s="51">
        <f>ROUND(('NO PAR 1'!T25+'NO PAR 1'!U25+'NO PAR 1'!V25+'NO PAR 1'!W25),0)</f>
        <v>0</v>
      </c>
      <c r="Z25" s="48"/>
      <c r="AA25" s="50">
        <f t="shared" si="5"/>
        <v>0</v>
      </c>
    </row>
    <row r="26" spans="1:27">
      <c r="A26" s="2">
        <v>21</v>
      </c>
      <c r="B26" s="15" t="str">
        <f>asistencia!B26</f>
        <v>Sifuentes</v>
      </c>
      <c r="C26" s="15" t="str">
        <f>asistencia!C26</f>
        <v>Penagos</v>
      </c>
      <c r="D26" s="15" t="str">
        <f>asistencia!D26</f>
        <v>gabriel Omar</v>
      </c>
      <c r="E26" s="19">
        <f>'NO PAR 1'!E26</f>
        <v>0</v>
      </c>
      <c r="F26" s="47"/>
      <c r="G26" s="34">
        <f t="shared" si="0"/>
        <v>0</v>
      </c>
      <c r="H26" s="26"/>
      <c r="I26" s="19">
        <f>'NO PAR 1'!F26</f>
        <v>0</v>
      </c>
      <c r="J26" s="47"/>
      <c r="K26" s="34">
        <f t="shared" si="1"/>
        <v>0</v>
      </c>
      <c r="L26" s="1"/>
      <c r="M26" s="34">
        <f>'NO PAR 1'!G26</f>
        <v>0</v>
      </c>
      <c r="N26" s="52"/>
      <c r="O26" s="50">
        <f t="shared" si="2"/>
        <v>0</v>
      </c>
      <c r="Q26" s="51">
        <f>ROUND(('NO PAR 1'!J26+'NO PAR 1'!K26+'NO PAR 1'!L26+'NO PAR 1'!M26)/4,0)</f>
        <v>0</v>
      </c>
      <c r="R26" s="48"/>
      <c r="S26" s="50">
        <f t="shared" si="3"/>
        <v>0</v>
      </c>
      <c r="U26" s="51">
        <f>ROUND(('NO PAR 1'!O26+'NO PAR 1'!P26+'NO PAR 1'!Q26+'NO PAR 1'!R26)/4,0)</f>
        <v>0</v>
      </c>
      <c r="V26" s="48"/>
      <c r="W26" s="50">
        <f t="shared" si="4"/>
        <v>0</v>
      </c>
      <c r="Y26" s="51">
        <f>ROUND(('NO PAR 1'!T26+'NO PAR 1'!U26+'NO PAR 1'!V26+'NO PAR 1'!W26),0)</f>
        <v>0</v>
      </c>
      <c r="Z26" s="48"/>
      <c r="AA26" s="50">
        <f t="shared" si="5"/>
        <v>0</v>
      </c>
    </row>
    <row r="27" spans="1:27">
      <c r="A27" s="2">
        <v>22</v>
      </c>
      <c r="B27" s="15" t="str">
        <f>asistencia!B27</f>
        <v>Silva</v>
      </c>
      <c r="C27" s="15" t="str">
        <f>asistencia!C27</f>
        <v>Natividad</v>
      </c>
      <c r="D27" s="15" t="str">
        <f>asistencia!D27</f>
        <v>Juan José</v>
      </c>
      <c r="E27" s="19">
        <f>'NO PAR 1'!E27</f>
        <v>0</v>
      </c>
      <c r="F27" s="47"/>
      <c r="G27" s="34">
        <f t="shared" si="0"/>
        <v>0</v>
      </c>
      <c r="H27" s="26"/>
      <c r="I27" s="19">
        <f>'NO PAR 1'!F27</f>
        <v>0</v>
      </c>
      <c r="J27" s="47"/>
      <c r="K27" s="34">
        <f t="shared" si="1"/>
        <v>0</v>
      </c>
      <c r="L27" s="1"/>
      <c r="M27" s="34">
        <f>'NO PAR 1'!G27</f>
        <v>0</v>
      </c>
      <c r="N27" s="52"/>
      <c r="O27" s="50">
        <f t="shared" si="2"/>
        <v>0</v>
      </c>
      <c r="Q27" s="51">
        <f>ROUND(('NO PAR 1'!J27+'NO PAR 1'!K27+'NO PAR 1'!L27+'NO PAR 1'!M27)/4,0)</f>
        <v>0</v>
      </c>
      <c r="R27" s="48"/>
      <c r="S27" s="50">
        <f t="shared" si="3"/>
        <v>0</v>
      </c>
      <c r="U27" s="51">
        <f>ROUND(('NO PAR 1'!O27+'NO PAR 1'!P27+'NO PAR 1'!Q27+'NO PAR 1'!R27)/4,0)</f>
        <v>0</v>
      </c>
      <c r="V27" s="48"/>
      <c r="W27" s="50">
        <f t="shared" si="4"/>
        <v>0</v>
      </c>
      <c r="Y27" s="51">
        <f>ROUND(('NO PAR 1'!T27+'NO PAR 1'!U27+'NO PAR 1'!V27+'NO PAR 1'!W27),0)</f>
        <v>0</v>
      </c>
      <c r="Z27" s="48"/>
      <c r="AA27" s="50">
        <f t="shared" si="5"/>
        <v>0</v>
      </c>
    </row>
    <row r="28" spans="1:27">
      <c r="A28" s="2">
        <v>23</v>
      </c>
      <c r="B28" s="15" t="str">
        <f>asistencia!B28</f>
        <v>Torres</v>
      </c>
      <c r="C28" s="15" t="str">
        <f>asistencia!C28</f>
        <v>Mata</v>
      </c>
      <c r="D28" s="15" t="str">
        <f>asistencia!D28</f>
        <v>Antony Joel</v>
      </c>
      <c r="E28" s="19">
        <f>'NO PAR 1'!E28</f>
        <v>0</v>
      </c>
      <c r="F28" s="47"/>
      <c r="G28" s="34">
        <f t="shared" si="0"/>
        <v>0</v>
      </c>
      <c r="H28" s="26"/>
      <c r="I28" s="19">
        <f>'NO PAR 1'!F28</f>
        <v>0</v>
      </c>
      <c r="J28" s="47"/>
      <c r="K28" s="34">
        <f t="shared" si="1"/>
        <v>0</v>
      </c>
      <c r="L28" s="1"/>
      <c r="M28" s="34">
        <f>'NO PAR 1'!G28</f>
        <v>0</v>
      </c>
      <c r="N28" s="52"/>
      <c r="O28" s="50">
        <f t="shared" si="2"/>
        <v>0</v>
      </c>
      <c r="Q28" s="51">
        <f>ROUND(('NO PAR 1'!J28+'NO PAR 1'!K28+'NO PAR 1'!L28+'NO PAR 1'!M28)/4,0)</f>
        <v>0</v>
      </c>
      <c r="R28" s="48"/>
      <c r="S28" s="50">
        <f t="shared" si="3"/>
        <v>0</v>
      </c>
      <c r="U28" s="51">
        <f>ROUND(('NO PAR 1'!O28+'NO PAR 1'!P28+'NO PAR 1'!Q28+'NO PAR 1'!R28)/4,0)</f>
        <v>0</v>
      </c>
      <c r="V28" s="48"/>
      <c r="W28" s="50">
        <f t="shared" si="4"/>
        <v>0</v>
      </c>
      <c r="Y28" s="51">
        <f>ROUND(('NO PAR 1'!T28+'NO PAR 1'!U28+'NO PAR 1'!V28+'NO PAR 1'!W28),0)</f>
        <v>0</v>
      </c>
      <c r="Z28" s="48"/>
      <c r="AA28" s="50">
        <f t="shared" si="5"/>
        <v>0</v>
      </c>
    </row>
    <row r="29" spans="1:27">
      <c r="A29" s="2">
        <v>24</v>
      </c>
      <c r="B29" s="15" t="str">
        <f>asistencia!B29</f>
        <v>Urcia</v>
      </c>
      <c r="C29" s="15" t="str">
        <f>asistencia!C29</f>
        <v>Piedra</v>
      </c>
      <c r="D29" s="15" t="str">
        <f>asistencia!D29</f>
        <v>Sarita</v>
      </c>
      <c r="E29" s="19">
        <f>'NO PAR 1'!E29</f>
        <v>0</v>
      </c>
      <c r="F29" s="47"/>
      <c r="G29" s="34">
        <f t="shared" si="0"/>
        <v>0</v>
      </c>
      <c r="H29" s="26"/>
      <c r="I29" s="19">
        <f>'NO PAR 1'!F29</f>
        <v>0</v>
      </c>
      <c r="J29" s="47"/>
      <c r="K29" s="34">
        <f t="shared" si="1"/>
        <v>0</v>
      </c>
      <c r="L29" s="1"/>
      <c r="M29" s="34">
        <f>'NO PAR 1'!G29</f>
        <v>0</v>
      </c>
      <c r="N29" s="52"/>
      <c r="O29" s="50">
        <f t="shared" si="2"/>
        <v>0</v>
      </c>
      <c r="Q29" s="51">
        <f>ROUND(('NO PAR 1'!J29+'NO PAR 1'!K29+'NO PAR 1'!L29+'NO PAR 1'!M29)/4,0)</f>
        <v>0</v>
      </c>
      <c r="R29" s="48"/>
      <c r="S29" s="50">
        <f t="shared" si="3"/>
        <v>0</v>
      </c>
      <c r="U29" s="51">
        <f>ROUND(('NO PAR 1'!O29+'NO PAR 1'!P29+'NO PAR 1'!Q29+'NO PAR 1'!R29)/4,0)</f>
        <v>0</v>
      </c>
      <c r="V29" s="48"/>
      <c r="W29" s="50">
        <f t="shared" si="4"/>
        <v>0</v>
      </c>
      <c r="Y29" s="51">
        <f>ROUND(('NO PAR 1'!T29+'NO PAR 1'!U29+'NO PAR 1'!V29+'NO PAR 1'!W29),0)</f>
        <v>0</v>
      </c>
      <c r="Z29" s="48"/>
      <c r="AA29" s="50">
        <f t="shared" si="5"/>
        <v>0</v>
      </c>
    </row>
    <row r="30" spans="1:27">
      <c r="A30" s="2">
        <v>25</v>
      </c>
      <c r="B30" s="15" t="str">
        <f>asistencia!B30</f>
        <v>Urrutia</v>
      </c>
      <c r="C30" s="15" t="str">
        <f>asistencia!C30</f>
        <v>Vega</v>
      </c>
      <c r="D30" s="15" t="str">
        <f>asistencia!D30</f>
        <v>Elizabeth Nataly</v>
      </c>
      <c r="E30" s="19">
        <f>'NO PAR 1'!E30</f>
        <v>0</v>
      </c>
      <c r="F30" s="47"/>
      <c r="G30" s="34">
        <f t="shared" si="0"/>
        <v>0</v>
      </c>
      <c r="H30" s="26"/>
      <c r="I30" s="19">
        <f>'NO PAR 1'!F30</f>
        <v>0</v>
      </c>
      <c r="J30" s="47"/>
      <c r="K30" s="34">
        <f t="shared" si="1"/>
        <v>0</v>
      </c>
      <c r="L30" s="1"/>
      <c r="M30" s="35">
        <f>'NO PAR 1'!G30</f>
        <v>0</v>
      </c>
      <c r="N30" s="52"/>
      <c r="O30" s="50">
        <f t="shared" si="2"/>
        <v>0</v>
      </c>
      <c r="Q30" s="51">
        <f>ROUND(('NO PAR 1'!J30+'NO PAR 1'!K30+'NO PAR 1'!L30+'NO PAR 1'!M30)/4,0)</f>
        <v>0</v>
      </c>
      <c r="R30" s="48"/>
      <c r="S30" s="50">
        <f t="shared" si="3"/>
        <v>0</v>
      </c>
      <c r="U30" s="51">
        <f>ROUND(('NO PAR 1'!O30+'NO PAR 1'!P30+'NO PAR 1'!Q30+'NO PAR 1'!R30)/4,0)</f>
        <v>0</v>
      </c>
      <c r="V30" s="48"/>
      <c r="W30" s="50">
        <f t="shared" si="4"/>
        <v>0</v>
      </c>
      <c r="Y30" s="51">
        <f>ROUND(('NO PAR 1'!T30+'NO PAR 1'!U30+'NO PAR 1'!V30+'NO PAR 1'!W30),0)</f>
        <v>0</v>
      </c>
      <c r="Z30" s="48"/>
      <c r="AA30" s="50">
        <f t="shared" si="5"/>
        <v>0</v>
      </c>
    </row>
    <row r="31" spans="1:27">
      <c r="A31" s="2">
        <v>26</v>
      </c>
      <c r="B31" s="15" t="str">
        <f>asistencia!B31</f>
        <v>Vega</v>
      </c>
      <c r="C31" s="15" t="str">
        <f>asistencia!C31</f>
        <v>Viera</v>
      </c>
      <c r="D31" s="15" t="str">
        <f>asistencia!D31</f>
        <v>Jhonas Abner</v>
      </c>
      <c r="E31" s="19">
        <f>'NO PAR 1'!E31</f>
        <v>0</v>
      </c>
      <c r="F31" s="47"/>
      <c r="G31" s="34">
        <f t="shared" si="0"/>
        <v>0</v>
      </c>
      <c r="H31" s="26"/>
      <c r="I31" s="19">
        <f>'NO PAR 1'!F31</f>
        <v>0</v>
      </c>
      <c r="J31" s="47"/>
      <c r="K31" s="34">
        <f t="shared" si="1"/>
        <v>0</v>
      </c>
      <c r="L31" s="1"/>
      <c r="M31" s="34">
        <f>'NO PAR 1'!G31</f>
        <v>0</v>
      </c>
      <c r="N31" s="52"/>
      <c r="O31" s="50">
        <f t="shared" si="2"/>
        <v>0</v>
      </c>
      <c r="Q31" s="51">
        <f>ROUND(('NO PAR 1'!J31+'NO PAR 1'!K31+'NO PAR 1'!L31+'NO PAR 1'!M31)/4,0)</f>
        <v>0</v>
      </c>
      <c r="R31" s="48"/>
      <c r="S31" s="50">
        <f t="shared" si="3"/>
        <v>0</v>
      </c>
      <c r="U31" s="51">
        <f>ROUND(('NO PAR 1'!O31+'NO PAR 1'!P31+'NO PAR 1'!Q31+'NO PAR 1'!R31)/4,0)</f>
        <v>0</v>
      </c>
      <c r="V31" s="48"/>
      <c r="W31" s="50">
        <f t="shared" si="4"/>
        <v>0</v>
      </c>
      <c r="Y31" s="51">
        <f>ROUND(('NO PAR 1'!T31+'NO PAR 1'!U31+'NO PAR 1'!V31+'NO PAR 1'!W31),0)</f>
        <v>0</v>
      </c>
      <c r="Z31" s="48"/>
      <c r="AA31" s="50">
        <f t="shared" si="5"/>
        <v>0</v>
      </c>
    </row>
    <row r="32" spans="1:27">
      <c r="A32" s="2">
        <v>27</v>
      </c>
      <c r="B32" s="15" t="str">
        <f>asistencia!B32</f>
        <v>Yupanqui</v>
      </c>
      <c r="C32" s="15" t="str">
        <f>asistencia!C32</f>
        <v>Bacilio</v>
      </c>
      <c r="D32" s="15" t="str">
        <f>asistencia!D32</f>
        <v>Carla Ivon</v>
      </c>
      <c r="E32" s="19">
        <f>'NO PAR 1'!E32</f>
        <v>0</v>
      </c>
      <c r="F32" s="47"/>
      <c r="G32" s="34">
        <f t="shared" si="0"/>
        <v>0</v>
      </c>
      <c r="H32" s="26"/>
      <c r="I32" s="19">
        <f>'NO PAR 1'!F32</f>
        <v>0</v>
      </c>
      <c r="J32" s="47"/>
      <c r="K32" s="34">
        <f t="shared" si="1"/>
        <v>0</v>
      </c>
      <c r="L32" s="1"/>
      <c r="M32" s="34">
        <f>'NO PAR 1'!G32</f>
        <v>0</v>
      </c>
      <c r="N32" s="52"/>
      <c r="O32" s="50">
        <f t="shared" si="2"/>
        <v>0</v>
      </c>
      <c r="Q32" s="51">
        <f>ROUND(('NO PAR 1'!J32+'NO PAR 1'!K32+'NO PAR 1'!L32+'NO PAR 1'!M32)/4,0)</f>
        <v>0</v>
      </c>
      <c r="R32" s="48"/>
      <c r="S32" s="50">
        <f t="shared" si="3"/>
        <v>0</v>
      </c>
      <c r="U32" s="51">
        <f>ROUND(('NO PAR 1'!O32+'NO PAR 1'!P32+'NO PAR 1'!Q32+'NO PAR 1'!R32)/4,0)</f>
        <v>0</v>
      </c>
      <c r="V32" s="48"/>
      <c r="W32" s="50">
        <f t="shared" si="4"/>
        <v>0</v>
      </c>
      <c r="Y32" s="51">
        <f>ROUND(('NO PAR 1'!T32+'NO PAR 1'!U32+'NO PAR 1'!V32+'NO PAR 1'!W32),0)</f>
        <v>0</v>
      </c>
      <c r="Z32" s="48"/>
      <c r="AA32" s="50">
        <f t="shared" si="5"/>
        <v>0</v>
      </c>
    </row>
    <row r="33" spans="1:27">
      <c r="A33" s="2">
        <v>28</v>
      </c>
      <c r="B33" s="15">
        <f>asistencia!B33</f>
        <v>0</v>
      </c>
      <c r="C33" s="15">
        <f>asistencia!C33</f>
        <v>0</v>
      </c>
      <c r="D33" s="15">
        <f>asistencia!D33</f>
        <v>0</v>
      </c>
      <c r="E33" s="19">
        <f>'NO PAR 1'!E33</f>
        <v>0</v>
      </c>
      <c r="F33" s="47"/>
      <c r="G33" s="34">
        <f t="shared" si="0"/>
        <v>0</v>
      </c>
      <c r="H33" s="26"/>
      <c r="I33" s="19">
        <f>'NO PAR 1'!F33</f>
        <v>0</v>
      </c>
      <c r="J33" s="47"/>
      <c r="K33" s="34">
        <f t="shared" si="1"/>
        <v>0</v>
      </c>
      <c r="L33" s="1"/>
      <c r="M33" s="34">
        <f>'NO PAR 1'!G33</f>
        <v>0</v>
      </c>
      <c r="N33" s="52"/>
      <c r="O33" s="50">
        <f t="shared" si="2"/>
        <v>0</v>
      </c>
      <c r="Q33" s="51">
        <f>ROUND(('NO PAR 1'!J33+'NO PAR 1'!K33+'NO PAR 1'!L33+'NO PAR 1'!M33)/4,0)</f>
        <v>0</v>
      </c>
      <c r="R33" s="48"/>
      <c r="S33" s="50">
        <f t="shared" si="3"/>
        <v>0</v>
      </c>
      <c r="U33" s="51">
        <f>ROUND(('NO PAR 1'!O33+'NO PAR 1'!P33+'NO PAR 1'!Q33+'NO PAR 1'!R33)/4,0)</f>
        <v>0</v>
      </c>
      <c r="V33" s="48"/>
      <c r="W33" s="50">
        <f t="shared" si="4"/>
        <v>0</v>
      </c>
      <c r="Y33" s="51">
        <f>ROUND(('NO PAR 1'!T33+'NO PAR 1'!U33+'NO PAR 1'!V33+'NO PAR 1'!W33),0)</f>
        <v>0</v>
      </c>
      <c r="Z33" s="48"/>
      <c r="AA33" s="50">
        <f t="shared" si="5"/>
        <v>0</v>
      </c>
    </row>
    <row r="34" spans="1:27">
      <c r="A34" s="2">
        <v>29</v>
      </c>
      <c r="B34" s="15">
        <f>asistencia!B34</f>
        <v>0</v>
      </c>
      <c r="C34" s="15">
        <f>asistencia!C34</f>
        <v>0</v>
      </c>
      <c r="D34" s="15">
        <f>asistencia!D34</f>
        <v>0</v>
      </c>
      <c r="E34" s="19">
        <f>'NO PAR 1'!E34</f>
        <v>0</v>
      </c>
      <c r="F34" s="47"/>
      <c r="G34" s="34">
        <f t="shared" si="0"/>
        <v>0</v>
      </c>
      <c r="H34" s="26"/>
      <c r="I34" s="19">
        <f>'NO PAR 1'!F34</f>
        <v>0</v>
      </c>
      <c r="J34" s="47"/>
      <c r="K34" s="34">
        <f t="shared" si="1"/>
        <v>0</v>
      </c>
      <c r="L34" s="1"/>
      <c r="M34" s="34">
        <f>'NO PAR 1'!G34</f>
        <v>0</v>
      </c>
      <c r="N34" s="52"/>
      <c r="O34" s="50">
        <f t="shared" si="2"/>
        <v>0</v>
      </c>
      <c r="Q34" s="51">
        <f>ROUND(('NO PAR 1'!J34+'NO PAR 1'!K34+'NO PAR 1'!L34+'NO PAR 1'!M34)/4,0)</f>
        <v>0</v>
      </c>
      <c r="R34" s="48"/>
      <c r="S34" s="50">
        <f t="shared" si="3"/>
        <v>0</v>
      </c>
      <c r="U34" s="51">
        <f>ROUND(('NO PAR 1'!O34+'NO PAR 1'!P34+'NO PAR 1'!Q34+'NO PAR 1'!R34)/4,0)</f>
        <v>0</v>
      </c>
      <c r="V34" s="48"/>
      <c r="W34" s="50">
        <f t="shared" si="4"/>
        <v>0</v>
      </c>
      <c r="Y34" s="51">
        <f>ROUND(('NO PAR 1'!T34+'NO PAR 1'!U34+'NO PAR 1'!V34+'NO PAR 1'!W34),0)</f>
        <v>0</v>
      </c>
      <c r="Z34" s="48"/>
      <c r="AA34" s="50">
        <f t="shared" si="5"/>
        <v>0</v>
      </c>
    </row>
    <row r="35" spans="1:27">
      <c r="A35" s="2">
        <v>30</v>
      </c>
      <c r="B35" s="15">
        <f>asistencia!B35</f>
        <v>0</v>
      </c>
      <c r="C35" s="15">
        <f>asistencia!C35</f>
        <v>0</v>
      </c>
      <c r="D35" s="15">
        <f>asistencia!D35</f>
        <v>0</v>
      </c>
      <c r="E35" s="19">
        <f>'NO PAR 1'!E35</f>
        <v>0</v>
      </c>
      <c r="F35" s="47"/>
      <c r="G35" s="34">
        <f t="shared" si="0"/>
        <v>0</v>
      </c>
      <c r="H35" s="26"/>
      <c r="I35" s="19">
        <f>'NO PAR 1'!F35</f>
        <v>0</v>
      </c>
      <c r="J35" s="47"/>
      <c r="K35" s="34">
        <f t="shared" si="1"/>
        <v>0</v>
      </c>
      <c r="L35" s="1"/>
      <c r="M35" s="35">
        <f>'NO PAR 1'!G35</f>
        <v>0</v>
      </c>
      <c r="N35" s="52"/>
      <c r="O35" s="50">
        <f t="shared" si="2"/>
        <v>0</v>
      </c>
      <c r="Q35" s="51">
        <f>ROUND(('NO PAR 1'!J35+'NO PAR 1'!K35+'NO PAR 1'!L35+'NO PAR 1'!M35)/4,0)</f>
        <v>0</v>
      </c>
      <c r="R35" s="48"/>
      <c r="S35" s="50">
        <f t="shared" si="3"/>
        <v>0</v>
      </c>
      <c r="U35" s="51">
        <f>ROUND(('NO PAR 1'!O35+'NO PAR 1'!P35+'NO PAR 1'!Q35+'NO PAR 1'!R35)/4,0)</f>
        <v>0</v>
      </c>
      <c r="V35" s="48"/>
      <c r="W35" s="50">
        <f t="shared" si="4"/>
        <v>0</v>
      </c>
      <c r="Y35" s="51">
        <f>ROUND(('NO PAR 1'!T35+'NO PAR 1'!U35+'NO PAR 1'!V35+'NO PAR 1'!W35),0)</f>
        <v>0</v>
      </c>
      <c r="Z35" s="48"/>
      <c r="AA35" s="50">
        <f t="shared" si="5"/>
        <v>0</v>
      </c>
    </row>
    <row r="36" spans="1:27">
      <c r="A36" s="2">
        <v>31</v>
      </c>
      <c r="B36" s="15">
        <f>asistencia!B36</f>
        <v>0</v>
      </c>
      <c r="C36" s="15">
        <f>asistencia!C36</f>
        <v>0</v>
      </c>
      <c r="D36" s="15">
        <f>asistencia!D36</f>
        <v>0</v>
      </c>
      <c r="E36" s="19">
        <f>'NO PAR 1'!E36</f>
        <v>0</v>
      </c>
      <c r="F36" s="47"/>
      <c r="G36" s="34">
        <f t="shared" si="0"/>
        <v>0</v>
      </c>
      <c r="H36" s="26"/>
      <c r="I36" s="19">
        <f>'NO PAR 1'!F36</f>
        <v>0</v>
      </c>
      <c r="J36" s="47"/>
      <c r="K36" s="34">
        <f t="shared" si="1"/>
        <v>0</v>
      </c>
      <c r="L36" s="1"/>
      <c r="M36" s="34">
        <f>'NO PAR 1'!G36</f>
        <v>0</v>
      </c>
      <c r="N36" s="52"/>
      <c r="O36" s="50">
        <f t="shared" si="2"/>
        <v>0</v>
      </c>
      <c r="Q36" s="51">
        <f>ROUND(('NO PAR 1'!J36+'NO PAR 1'!K36+'NO PAR 1'!L36+'NO PAR 1'!M36)/4,0)</f>
        <v>0</v>
      </c>
      <c r="R36" s="48"/>
      <c r="S36" s="50">
        <f t="shared" si="3"/>
        <v>0</v>
      </c>
      <c r="U36" s="51">
        <f>ROUND(('NO PAR 1'!O36+'NO PAR 1'!P36+'NO PAR 1'!Q36+'NO PAR 1'!R36)/4,0)</f>
        <v>0</v>
      </c>
      <c r="V36" s="48"/>
      <c r="W36" s="50">
        <f t="shared" si="4"/>
        <v>0</v>
      </c>
      <c r="Y36" s="51">
        <f>ROUND(('NO PAR 1'!T36+'NO PAR 1'!U36+'NO PAR 1'!V36+'NO PAR 1'!W36),0)</f>
        <v>0</v>
      </c>
      <c r="Z36" s="48"/>
      <c r="AA36" s="50">
        <f t="shared" si="5"/>
        <v>0</v>
      </c>
    </row>
    <row r="37" spans="1:27">
      <c r="A37" s="2">
        <v>32</v>
      </c>
      <c r="B37" s="15">
        <f>asistencia!B37</f>
        <v>0</v>
      </c>
      <c r="C37" s="15">
        <f>asistencia!C37</f>
        <v>0</v>
      </c>
      <c r="D37" s="15">
        <f>asistencia!D37</f>
        <v>0</v>
      </c>
      <c r="E37" s="19">
        <f>'NO PAR 1'!E37</f>
        <v>0</v>
      </c>
      <c r="F37" s="47"/>
      <c r="G37" s="34">
        <f t="shared" si="0"/>
        <v>0</v>
      </c>
      <c r="H37" s="26"/>
      <c r="I37" s="19">
        <f>'NO PAR 1'!F37</f>
        <v>0</v>
      </c>
      <c r="J37" s="47"/>
      <c r="K37" s="34">
        <f t="shared" si="1"/>
        <v>0</v>
      </c>
      <c r="L37" s="1"/>
      <c r="M37" s="34">
        <f>'NO PAR 1'!G37</f>
        <v>0</v>
      </c>
      <c r="N37" s="52"/>
      <c r="O37" s="50">
        <f t="shared" si="2"/>
        <v>0</v>
      </c>
      <c r="Q37" s="51">
        <f>ROUND(('NO PAR 1'!J37+'NO PAR 1'!K37+'NO PAR 1'!L37+'NO PAR 1'!M37)/4,0)</f>
        <v>0</v>
      </c>
      <c r="R37" s="48"/>
      <c r="S37" s="50">
        <f t="shared" si="3"/>
        <v>0</v>
      </c>
      <c r="U37" s="51">
        <f>ROUND(('NO PAR 1'!O37+'NO PAR 1'!P37+'NO PAR 1'!Q37+'NO PAR 1'!R37)/4,0)</f>
        <v>0</v>
      </c>
      <c r="V37" s="48"/>
      <c r="W37" s="50">
        <f t="shared" si="4"/>
        <v>0</v>
      </c>
      <c r="Y37" s="51">
        <f>ROUND(('NO PAR 1'!T37+'NO PAR 1'!U37+'NO PAR 1'!V37+'NO PAR 1'!W37),0)</f>
        <v>0</v>
      </c>
      <c r="Z37" s="48"/>
      <c r="AA37" s="50">
        <f t="shared" si="5"/>
        <v>0</v>
      </c>
    </row>
    <row r="38" spans="1:27">
      <c r="A38" s="2">
        <v>33</v>
      </c>
      <c r="B38" s="15">
        <f>asistencia!B38</f>
        <v>0</v>
      </c>
      <c r="C38" s="15">
        <f>asistencia!C38</f>
        <v>0</v>
      </c>
      <c r="D38" s="15">
        <f>asistencia!D38</f>
        <v>0</v>
      </c>
      <c r="E38" s="19">
        <f>'NO PAR 1'!E38</f>
        <v>0</v>
      </c>
      <c r="F38" s="47"/>
      <c r="G38" s="34">
        <f t="shared" si="0"/>
        <v>0</v>
      </c>
      <c r="H38" s="26"/>
      <c r="I38" s="19">
        <f>'NO PAR 1'!F38</f>
        <v>0</v>
      </c>
      <c r="J38" s="47"/>
      <c r="K38" s="34">
        <f t="shared" si="1"/>
        <v>0</v>
      </c>
      <c r="L38" s="1"/>
      <c r="M38" s="34">
        <f>'NO PAR 1'!G38</f>
        <v>0</v>
      </c>
      <c r="N38" s="52"/>
      <c r="O38" s="50">
        <f t="shared" si="2"/>
        <v>0</v>
      </c>
      <c r="Q38" s="51">
        <f>ROUND(('NO PAR 1'!J38+'NO PAR 1'!K38+'NO PAR 1'!L38+'NO PAR 1'!M38)/4,0)</f>
        <v>0</v>
      </c>
      <c r="R38" s="48"/>
      <c r="S38" s="50">
        <f t="shared" si="3"/>
        <v>0</v>
      </c>
      <c r="U38" s="51">
        <f>ROUND(('NO PAR 1'!O38+'NO PAR 1'!P38+'NO PAR 1'!Q38+'NO PAR 1'!R38)/4,0)</f>
        <v>0</v>
      </c>
      <c r="V38" s="48"/>
      <c r="W38" s="50">
        <f t="shared" si="4"/>
        <v>0</v>
      </c>
      <c r="Y38" s="51">
        <f>ROUND(('NO PAR 1'!T38+'NO PAR 1'!U38+'NO PAR 1'!V38+'NO PAR 1'!W38),0)</f>
        <v>0</v>
      </c>
      <c r="Z38" s="48"/>
      <c r="AA38" s="50">
        <f t="shared" si="5"/>
        <v>0</v>
      </c>
    </row>
    <row r="39" spans="1:27">
      <c r="A39" s="2">
        <v>34</v>
      </c>
      <c r="B39" s="16">
        <f>asistencia!B39</f>
        <v>0</v>
      </c>
      <c r="C39" s="16">
        <f>asistencia!C39</f>
        <v>0</v>
      </c>
      <c r="D39" s="16">
        <f>asistencia!D39</f>
        <v>0</v>
      </c>
      <c r="E39" s="19">
        <f>'NO PAR 1'!E39</f>
        <v>0</v>
      </c>
      <c r="F39" s="47"/>
      <c r="G39" s="34">
        <f t="shared" si="0"/>
        <v>0</v>
      </c>
      <c r="H39" s="26"/>
      <c r="I39" s="19">
        <f>'NO PAR 1'!F39</f>
        <v>0</v>
      </c>
      <c r="J39" s="47"/>
      <c r="K39" s="34">
        <f t="shared" si="1"/>
        <v>0</v>
      </c>
      <c r="L39" s="1"/>
      <c r="M39" s="34">
        <f>'NO PAR 1'!G39</f>
        <v>0</v>
      </c>
      <c r="N39" s="52"/>
      <c r="O39" s="50">
        <f t="shared" si="2"/>
        <v>0</v>
      </c>
      <c r="Q39" s="51">
        <f>ROUND(('NO PAR 1'!J39+'NO PAR 1'!K39+'NO PAR 1'!L39+'NO PAR 1'!M39)/4,0)</f>
        <v>0</v>
      </c>
      <c r="R39" s="48"/>
      <c r="S39" s="50">
        <f t="shared" si="3"/>
        <v>0</v>
      </c>
      <c r="U39" s="51">
        <f>ROUND(('NO PAR 1'!O39+'NO PAR 1'!P39+'NO PAR 1'!Q39+'NO PAR 1'!R39)/4,0)</f>
        <v>0</v>
      </c>
      <c r="V39" s="48"/>
      <c r="W39" s="50">
        <f t="shared" si="4"/>
        <v>0</v>
      </c>
      <c r="Y39" s="51">
        <f>ROUND(('NO PAR 1'!T39+'NO PAR 1'!U39+'NO PAR 1'!V39+'NO PAR 1'!W39),0)</f>
        <v>0</v>
      </c>
      <c r="Z39" s="48"/>
      <c r="AA39" s="50">
        <f t="shared" si="5"/>
        <v>0</v>
      </c>
    </row>
    <row r="40" spans="1:27">
      <c r="A40" s="2">
        <v>35</v>
      </c>
      <c r="B40" s="15">
        <f>asistencia!B40</f>
        <v>0</v>
      </c>
      <c r="C40" s="15">
        <f>asistencia!C40</f>
        <v>0</v>
      </c>
      <c r="D40" s="15">
        <f>asistencia!D40</f>
        <v>0</v>
      </c>
      <c r="E40" s="19">
        <f>'NO PAR 1'!E40</f>
        <v>0</v>
      </c>
      <c r="F40" s="47"/>
      <c r="G40" s="34">
        <f t="shared" si="0"/>
        <v>0</v>
      </c>
      <c r="H40" s="26"/>
      <c r="I40" s="19">
        <f>'NO PAR 1'!F40</f>
        <v>0</v>
      </c>
      <c r="J40" s="47"/>
      <c r="K40" s="34">
        <f t="shared" si="1"/>
        <v>0</v>
      </c>
      <c r="L40" s="1"/>
      <c r="M40" s="35">
        <f>'NO PAR 1'!G40</f>
        <v>0</v>
      </c>
      <c r="N40" s="52"/>
      <c r="O40" s="50">
        <f t="shared" si="2"/>
        <v>0</v>
      </c>
      <c r="Q40" s="51">
        <f>ROUND(('NO PAR 1'!J40+'NO PAR 1'!K40+'NO PAR 1'!L40+'NO PAR 1'!M40)/4,0)</f>
        <v>0</v>
      </c>
      <c r="R40" s="48"/>
      <c r="S40" s="50">
        <f t="shared" si="3"/>
        <v>0</v>
      </c>
      <c r="U40" s="51">
        <f>ROUND(('NO PAR 1'!O40+'NO PAR 1'!P40+'NO PAR 1'!Q40+'NO PAR 1'!R40)/4,0)</f>
        <v>0</v>
      </c>
      <c r="V40" s="48"/>
      <c r="W40" s="50">
        <f t="shared" si="4"/>
        <v>0</v>
      </c>
      <c r="Y40" s="51">
        <f>ROUND(('NO PAR 1'!T40+'NO PAR 1'!U40+'NO PAR 1'!V40+'NO PAR 1'!W40),0)</f>
        <v>0</v>
      </c>
      <c r="Z40" s="48"/>
      <c r="AA40" s="50">
        <f t="shared" si="5"/>
        <v>0</v>
      </c>
    </row>
    <row r="41" spans="1:27">
      <c r="A41" s="2">
        <v>36</v>
      </c>
      <c r="B41" s="15">
        <f>asistencia!B41</f>
        <v>0</v>
      </c>
      <c r="C41" s="15">
        <f>asistencia!C41</f>
        <v>0</v>
      </c>
      <c r="D41" s="15">
        <f>asistencia!D41</f>
        <v>0</v>
      </c>
      <c r="E41" s="19">
        <f>'NO PAR 1'!E41</f>
        <v>0</v>
      </c>
      <c r="F41" s="47"/>
      <c r="G41" s="34">
        <f t="shared" si="0"/>
        <v>0</v>
      </c>
      <c r="H41" s="26"/>
      <c r="I41" s="19">
        <f>'NO PAR 1'!F41</f>
        <v>0</v>
      </c>
      <c r="J41" s="47"/>
      <c r="K41" s="34">
        <f t="shared" si="1"/>
        <v>0</v>
      </c>
      <c r="L41" s="1"/>
      <c r="M41" s="34">
        <f>'NO PAR 1'!G41</f>
        <v>0</v>
      </c>
      <c r="N41" s="52"/>
      <c r="O41" s="50">
        <f t="shared" si="2"/>
        <v>0</v>
      </c>
      <c r="Q41" s="51">
        <f>ROUND(('NO PAR 1'!J41+'NO PAR 1'!K41+'NO PAR 1'!L41+'NO PAR 1'!M41)/4,0)</f>
        <v>0</v>
      </c>
      <c r="R41" s="48"/>
      <c r="S41" s="50">
        <f t="shared" si="3"/>
        <v>0</v>
      </c>
      <c r="U41" s="51">
        <f>ROUND(('NO PAR 1'!O41+'NO PAR 1'!P41+'NO PAR 1'!Q41+'NO PAR 1'!R41)/4,0)</f>
        <v>0</v>
      </c>
      <c r="V41" s="48"/>
      <c r="W41" s="50">
        <f t="shared" si="4"/>
        <v>0</v>
      </c>
      <c r="Y41" s="51">
        <f>ROUND(('NO PAR 1'!T41+'NO PAR 1'!U41+'NO PAR 1'!V41+'NO PAR 1'!W41),0)</f>
        <v>0</v>
      </c>
      <c r="Z41" s="48"/>
      <c r="AA41" s="50">
        <f t="shared" si="5"/>
        <v>0</v>
      </c>
    </row>
    <row r="42" spans="1:27">
      <c r="A42" s="2">
        <v>37</v>
      </c>
      <c r="B42" s="15">
        <f>asistencia!B42</f>
        <v>0</v>
      </c>
      <c r="C42" s="15">
        <f>asistencia!C42</f>
        <v>0</v>
      </c>
      <c r="D42" s="15">
        <f>asistencia!D42</f>
        <v>0</v>
      </c>
      <c r="E42" s="19">
        <f>'NO PAR 1'!E42</f>
        <v>0</v>
      </c>
      <c r="F42" s="47"/>
      <c r="G42" s="34">
        <f t="shared" si="0"/>
        <v>0</v>
      </c>
      <c r="H42" s="26"/>
      <c r="I42" s="19">
        <f>'NO PAR 1'!F42</f>
        <v>0</v>
      </c>
      <c r="J42" s="47"/>
      <c r="K42" s="34">
        <f t="shared" si="1"/>
        <v>0</v>
      </c>
      <c r="L42" s="1"/>
      <c r="M42" s="34">
        <f>'NO PAR 1'!G42</f>
        <v>0</v>
      </c>
      <c r="N42" s="52"/>
      <c r="O42" s="50">
        <f t="shared" si="2"/>
        <v>0</v>
      </c>
      <c r="Q42" s="51">
        <f>ROUND(('NO PAR 1'!J42+'NO PAR 1'!K42+'NO PAR 1'!L42+'NO PAR 1'!M42)/4,0)</f>
        <v>0</v>
      </c>
      <c r="R42" s="48"/>
      <c r="S42" s="50">
        <f t="shared" si="3"/>
        <v>0</v>
      </c>
      <c r="U42" s="51">
        <f>ROUND(('NO PAR 1'!O42+'NO PAR 1'!P42+'NO PAR 1'!Q42+'NO PAR 1'!R42)/4,0)</f>
        <v>0</v>
      </c>
      <c r="V42" s="48"/>
      <c r="W42" s="50">
        <f t="shared" si="4"/>
        <v>0</v>
      </c>
      <c r="Y42" s="51">
        <f>ROUND(('NO PAR 1'!T42+'NO PAR 1'!U42+'NO PAR 1'!V42+'NO PAR 1'!W42),0)</f>
        <v>0</v>
      </c>
      <c r="Z42" s="48"/>
      <c r="AA42" s="50">
        <f t="shared" si="5"/>
        <v>0</v>
      </c>
    </row>
    <row r="43" spans="1:27">
      <c r="A43" s="2">
        <v>38</v>
      </c>
      <c r="B43" s="15">
        <f>asistencia!B43</f>
        <v>0</v>
      </c>
      <c r="C43" s="15">
        <f>asistencia!C43</f>
        <v>0</v>
      </c>
      <c r="D43" s="15">
        <f>asistencia!D43</f>
        <v>0</v>
      </c>
      <c r="E43" s="19">
        <f>'NO PAR 1'!E43</f>
        <v>0</v>
      </c>
      <c r="F43" s="47"/>
      <c r="G43" s="34">
        <f t="shared" si="0"/>
        <v>0</v>
      </c>
      <c r="H43" s="26"/>
      <c r="I43" s="19">
        <f>'NO PAR 1'!F43</f>
        <v>0</v>
      </c>
      <c r="J43" s="47"/>
      <c r="K43" s="34">
        <f t="shared" si="1"/>
        <v>0</v>
      </c>
      <c r="L43" s="1"/>
      <c r="M43" s="34">
        <f>'NO PAR 1'!G43</f>
        <v>0</v>
      </c>
      <c r="N43" s="52"/>
      <c r="O43" s="50">
        <f t="shared" si="2"/>
        <v>0</v>
      </c>
      <c r="Q43" s="51">
        <f>ROUND(('NO PAR 1'!J43+'NO PAR 1'!K43+'NO PAR 1'!L43+'NO PAR 1'!M43)/4,0)</f>
        <v>0</v>
      </c>
      <c r="R43" s="48"/>
      <c r="S43" s="50">
        <f t="shared" si="3"/>
        <v>0</v>
      </c>
      <c r="U43" s="51">
        <f>ROUND(('NO PAR 1'!O43+'NO PAR 1'!P43+'NO PAR 1'!Q43+'NO PAR 1'!R43)/4,0)</f>
        <v>0</v>
      </c>
      <c r="V43" s="48"/>
      <c r="W43" s="50">
        <f t="shared" si="4"/>
        <v>0</v>
      </c>
      <c r="Y43" s="51">
        <f>ROUND(('NO PAR 1'!T43+'NO PAR 1'!U43+'NO PAR 1'!V43+'NO PAR 1'!W43),0)</f>
        <v>0</v>
      </c>
      <c r="Z43" s="48"/>
      <c r="AA43" s="50">
        <f t="shared" si="5"/>
        <v>0</v>
      </c>
    </row>
    <row r="44" spans="1:27">
      <c r="A44" s="2">
        <v>39</v>
      </c>
      <c r="B44" s="15">
        <f>asistencia!B44</f>
        <v>0</v>
      </c>
      <c r="C44" s="15">
        <f>asistencia!C44</f>
        <v>0</v>
      </c>
      <c r="D44" s="15">
        <f>asistencia!D44</f>
        <v>0</v>
      </c>
      <c r="E44" s="19">
        <f>'NO PAR 1'!E44</f>
        <v>0</v>
      </c>
      <c r="F44" s="47"/>
      <c r="G44" s="34">
        <f t="shared" si="0"/>
        <v>0</v>
      </c>
      <c r="H44" s="26"/>
      <c r="I44" s="19">
        <f>'NO PAR 1'!F44</f>
        <v>0</v>
      </c>
      <c r="J44" s="47"/>
      <c r="K44" s="34">
        <f t="shared" si="1"/>
        <v>0</v>
      </c>
      <c r="L44" s="1"/>
      <c r="M44" s="34">
        <f>'NO PAR 1'!G44</f>
        <v>0</v>
      </c>
      <c r="N44" s="52"/>
      <c r="O44" s="50">
        <f t="shared" si="2"/>
        <v>0</v>
      </c>
      <c r="Q44" s="51">
        <f>ROUND(('NO PAR 1'!J44+'NO PAR 1'!K44+'NO PAR 1'!L44+'NO PAR 1'!M44)/4,0)</f>
        <v>0</v>
      </c>
      <c r="R44" s="48"/>
      <c r="S44" s="50">
        <f t="shared" si="3"/>
        <v>0</v>
      </c>
      <c r="U44" s="51">
        <f>ROUND(('NO PAR 1'!O44+'NO PAR 1'!P44+'NO PAR 1'!Q44+'NO PAR 1'!R44)/4,0)</f>
        <v>0</v>
      </c>
      <c r="V44" s="48"/>
      <c r="W44" s="50">
        <f t="shared" si="4"/>
        <v>0</v>
      </c>
      <c r="Y44" s="51">
        <f>ROUND(('NO PAR 1'!T44+'NO PAR 1'!U44+'NO PAR 1'!V44+'NO PAR 1'!W44),0)</f>
        <v>0</v>
      </c>
      <c r="Z44" s="48"/>
      <c r="AA44" s="50">
        <f t="shared" si="5"/>
        <v>0</v>
      </c>
    </row>
    <row r="45" spans="1:27">
      <c r="A45" s="2">
        <v>40</v>
      </c>
      <c r="B45" s="15">
        <f>asistencia!B45</f>
        <v>0</v>
      </c>
      <c r="C45" s="15">
        <f>asistencia!C45</f>
        <v>0</v>
      </c>
      <c r="D45" s="15">
        <f>asistencia!D45</f>
        <v>0</v>
      </c>
      <c r="E45" s="19">
        <f>'NO PAR 1'!E45</f>
        <v>0</v>
      </c>
      <c r="F45" s="47"/>
      <c r="G45" s="34">
        <f t="shared" si="0"/>
        <v>0</v>
      </c>
      <c r="H45" s="26"/>
      <c r="I45" s="19">
        <f>'NO PAR 1'!F45</f>
        <v>0</v>
      </c>
      <c r="J45" s="47"/>
      <c r="K45" s="34">
        <f t="shared" si="1"/>
        <v>0</v>
      </c>
      <c r="L45" s="1"/>
      <c r="M45" s="19">
        <f>'NO PAR 1'!G45</f>
        <v>0</v>
      </c>
      <c r="N45" s="52"/>
      <c r="O45" s="50">
        <f t="shared" si="2"/>
        <v>0</v>
      </c>
      <c r="Q45" s="51">
        <f>ROUND(('NO PAR 1'!J45+'NO PAR 1'!K45+'NO PAR 1'!L45+'NO PAR 1'!M45)/4,0)</f>
        <v>0</v>
      </c>
      <c r="R45" s="48"/>
      <c r="S45" s="50">
        <f t="shared" si="3"/>
        <v>0</v>
      </c>
      <c r="U45" s="51">
        <f>ROUND(('NO PAR 1'!O45+'NO PAR 1'!P45+'NO PAR 1'!Q45+'NO PAR 1'!R45)/4,0)</f>
        <v>0</v>
      </c>
      <c r="V45" s="48"/>
      <c r="W45" s="50">
        <f t="shared" si="4"/>
        <v>0</v>
      </c>
      <c r="Y45" s="51">
        <f>ROUND(('NO PAR 1'!T45+'NO PAR 1'!U45+'NO PAR 1'!V45+'NO PAR 1'!W45),0)</f>
        <v>0</v>
      </c>
      <c r="Z45" s="48"/>
      <c r="AA45" s="50">
        <f t="shared" si="5"/>
        <v>0</v>
      </c>
    </row>
    <row r="46" spans="1:27">
      <c r="A46" s="2">
        <v>41</v>
      </c>
      <c r="B46" s="15">
        <f>asistencia!B46</f>
        <v>0</v>
      </c>
      <c r="C46" s="15">
        <f>asistencia!C46</f>
        <v>0</v>
      </c>
      <c r="D46" s="15">
        <f>asistencia!D46</f>
        <v>0</v>
      </c>
      <c r="E46" s="19">
        <f>'NO PAR 1'!E46</f>
        <v>0</v>
      </c>
      <c r="F46" s="47"/>
      <c r="G46" s="34">
        <f t="shared" si="0"/>
        <v>0</v>
      </c>
      <c r="H46" s="26"/>
      <c r="I46" s="19">
        <f>'NO PAR 1'!F46</f>
        <v>0</v>
      </c>
      <c r="J46" s="47"/>
      <c r="K46" s="34">
        <f t="shared" si="1"/>
        <v>0</v>
      </c>
      <c r="L46" s="1"/>
      <c r="M46" s="19">
        <f>'NO PAR 1'!G46</f>
        <v>0</v>
      </c>
      <c r="N46" s="52"/>
      <c r="O46" s="50">
        <f t="shared" si="2"/>
        <v>0</v>
      </c>
      <c r="Q46" s="51">
        <f>ROUND(('NO PAR 1'!J46+'NO PAR 1'!K46+'NO PAR 1'!L46+'NO PAR 1'!M46)/4,0)</f>
        <v>0</v>
      </c>
      <c r="R46" s="48"/>
      <c r="S46" s="50">
        <f t="shared" si="3"/>
        <v>0</v>
      </c>
      <c r="U46" s="51">
        <f>ROUND(('NO PAR 1'!O46+'NO PAR 1'!P46+'NO PAR 1'!Q46+'NO PAR 1'!R46)/4,0)</f>
        <v>0</v>
      </c>
      <c r="V46" s="48"/>
      <c r="W46" s="50">
        <f t="shared" si="4"/>
        <v>0</v>
      </c>
      <c r="Y46" s="51">
        <f>ROUND(('NO PAR 1'!T46+'NO PAR 1'!U46+'NO PAR 1'!V46+'NO PAR 1'!W46),0)</f>
        <v>0</v>
      </c>
      <c r="Z46" s="48"/>
      <c r="AA46" s="50">
        <f t="shared" si="5"/>
        <v>0</v>
      </c>
    </row>
    <row r="47" spans="1:27">
      <c r="A47" s="9">
        <v>42</v>
      </c>
      <c r="B47" s="17">
        <f>asistencia!B47</f>
        <v>0</v>
      </c>
      <c r="C47" s="17">
        <f>asistencia!C47</f>
        <v>0</v>
      </c>
      <c r="D47" s="17">
        <f>asistencia!D47</f>
        <v>0</v>
      </c>
      <c r="E47" s="19">
        <f>'NO PAR 1'!E47</f>
        <v>0</v>
      </c>
      <c r="F47" s="47"/>
      <c r="G47" s="34">
        <f t="shared" si="0"/>
        <v>0</v>
      </c>
      <c r="H47" s="26"/>
      <c r="I47" s="19">
        <f>'NO PAR 1'!F47</f>
        <v>0</v>
      </c>
      <c r="J47" s="47"/>
      <c r="K47" s="34">
        <f t="shared" si="1"/>
        <v>0</v>
      </c>
      <c r="L47" s="1"/>
      <c r="M47" s="19">
        <f>'NO PAR 1'!G47</f>
        <v>0</v>
      </c>
      <c r="N47" s="52"/>
      <c r="O47" s="50">
        <f t="shared" si="2"/>
        <v>0</v>
      </c>
      <c r="Q47" s="51">
        <f>ROUND(('NO PAR 1'!J47+'NO PAR 1'!K47+'NO PAR 1'!L47+'NO PAR 1'!M47)/4,0)</f>
        <v>0</v>
      </c>
      <c r="R47" s="48"/>
      <c r="S47" s="50">
        <f t="shared" si="3"/>
        <v>0</v>
      </c>
      <c r="U47" s="51">
        <f>ROUND(('NO PAR 1'!O47+'NO PAR 1'!P47+'NO PAR 1'!Q47+'NO PAR 1'!R47)/4,0)</f>
        <v>0</v>
      </c>
      <c r="V47" s="48"/>
      <c r="W47" s="50">
        <f t="shared" si="4"/>
        <v>0</v>
      </c>
      <c r="Y47" s="51">
        <f>ROUND(('NO PAR 1'!T47+'NO PAR 1'!U47+'NO PAR 1'!V47+'NO PAR 1'!W47),0)</f>
        <v>0</v>
      </c>
      <c r="Z47" s="48"/>
      <c r="AA47" s="50">
        <f t="shared" si="5"/>
        <v>0</v>
      </c>
    </row>
    <row r="48" spans="1:27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</row>
    <row r="49" spans="1:5">
      <c r="A49" s="4"/>
      <c r="B49" s="8"/>
      <c r="C49" s="8"/>
      <c r="D49" s="8"/>
      <c r="E49" s="8"/>
    </row>
    <row r="50" spans="1:5">
      <c r="A50" s="4"/>
      <c r="B50" s="8"/>
      <c r="C50" s="8"/>
      <c r="D50" s="8"/>
      <c r="E50" s="8"/>
    </row>
    <row r="51" spans="1:5">
      <c r="A51" s="4"/>
      <c r="B51" s="8"/>
      <c r="C51" s="8"/>
      <c r="D51" s="8"/>
      <c r="E51" s="8"/>
    </row>
  </sheetData>
  <sheetProtection password="9EFB" sheet="1"/>
  <mergeCells count="3">
    <mergeCell ref="A1:E1"/>
    <mergeCell ref="B3:D3"/>
    <mergeCell ref="B4:D4"/>
  </mergeCells>
  <phoneticPr fontId="1" type="noConversion"/>
  <conditionalFormatting sqref="G6:G47">
    <cfRule type="cellIs" dxfId="13" priority="11" stopIfTrue="1" operator="lessThanOrEqual">
      <formula>10</formula>
    </cfRule>
    <cfRule type="top10" priority="12" stopIfTrue="1" rank="10"/>
  </conditionalFormatting>
  <conditionalFormatting sqref="K6:K47">
    <cfRule type="cellIs" dxfId="12" priority="9" stopIfTrue="1" operator="lessThanOrEqual">
      <formula>10</formula>
    </cfRule>
    <cfRule type="top10" priority="10" stopIfTrue="1" rank="10"/>
  </conditionalFormatting>
  <conditionalFormatting sqref="O6:O47">
    <cfRule type="cellIs" dxfId="11" priority="7" stopIfTrue="1" operator="lessThanOrEqual">
      <formula>10</formula>
    </cfRule>
    <cfRule type="top10" priority="8" stopIfTrue="1" rank="10"/>
  </conditionalFormatting>
  <conditionalFormatting sqref="S6:S47">
    <cfRule type="cellIs" dxfId="10" priority="5" stopIfTrue="1" operator="lessThanOrEqual">
      <formula>10</formula>
    </cfRule>
    <cfRule type="top10" priority="6" stopIfTrue="1" rank="10"/>
  </conditionalFormatting>
  <conditionalFormatting sqref="W6:W47">
    <cfRule type="cellIs" dxfId="9" priority="3" stopIfTrue="1" operator="lessThanOrEqual">
      <formula>10</formula>
    </cfRule>
    <cfRule type="top10" priority="4" stopIfTrue="1" rank="10"/>
  </conditionalFormatting>
  <conditionalFormatting sqref="AA6:AA47">
    <cfRule type="cellIs" dxfId="8" priority="1" stopIfTrue="1" operator="lessThanOrEqual">
      <formula>10</formula>
    </cfRule>
    <cfRule type="top10" priority="2" stopIfTrue="1" rank="10"/>
  </conditionalFormatting>
  <pageMargins left="0.75" right="0.75" top="1" bottom="1" header="0" footer="0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workbookViewId="0">
      <selection activeCell="A4" sqref="A4"/>
    </sheetView>
  </sheetViews>
  <sheetFormatPr baseColWidth="10" defaultRowHeight="12.75"/>
  <cols>
    <col min="1" max="1" width="7.5703125" style="1" customWidth="1"/>
    <col min="2" max="2" width="14" bestFit="1" customWidth="1"/>
    <col min="3" max="3" width="14.42578125" bestFit="1" customWidth="1"/>
    <col min="4" max="4" width="18" bestFit="1" customWidth="1"/>
    <col min="5" max="6" width="5.7109375" customWidth="1"/>
    <col min="7" max="7" width="5.7109375" style="1" customWidth="1"/>
    <col min="8" max="9" width="6.140625" style="1" customWidth="1"/>
    <col min="10" max="19" width="5.7109375" customWidth="1"/>
    <col min="20" max="25" width="5.7109375" hidden="1" customWidth="1"/>
    <col min="26" max="26" width="6.85546875" bestFit="1" customWidth="1"/>
    <col min="27" max="27" width="6.85546875" customWidth="1"/>
    <col min="29" max="29" width="10.85546875" customWidth="1"/>
    <col min="30" max="30" width="5.7109375" customWidth="1"/>
    <col min="31" max="31" width="5.7109375" hidden="1" customWidth="1"/>
    <col min="32" max="32" width="5.7109375" customWidth="1"/>
    <col min="33" max="33" width="6.28515625" customWidth="1"/>
    <col min="34" max="38" width="5.7109375" customWidth="1"/>
  </cols>
  <sheetData>
    <row r="1" spans="1:42" ht="13.5" customHeight="1">
      <c r="A1" s="4"/>
      <c r="B1" s="5"/>
      <c r="C1" s="5"/>
      <c r="D1" s="6"/>
    </row>
    <row r="2" spans="1:42" ht="17.25" customHeight="1">
      <c r="A2" s="36" t="s">
        <v>3</v>
      </c>
      <c r="B2" s="37" t="s">
        <v>0</v>
      </c>
      <c r="C2" s="37" t="s">
        <v>1</v>
      </c>
      <c r="D2" s="37" t="s">
        <v>2</v>
      </c>
      <c r="E2" s="38" t="s">
        <v>6</v>
      </c>
      <c r="F2" s="39" t="s">
        <v>7</v>
      </c>
      <c r="G2" s="38" t="s">
        <v>8</v>
      </c>
      <c r="H2" s="38" t="s">
        <v>10</v>
      </c>
      <c r="I2" s="38"/>
      <c r="J2" s="38" t="s">
        <v>9</v>
      </c>
      <c r="K2" s="39" t="s">
        <v>7</v>
      </c>
      <c r="L2" s="38" t="s">
        <v>17</v>
      </c>
      <c r="M2" s="38" t="s">
        <v>11</v>
      </c>
      <c r="N2" s="40"/>
      <c r="O2" s="38" t="s">
        <v>12</v>
      </c>
      <c r="P2" s="39" t="s">
        <v>7</v>
      </c>
      <c r="Q2" s="38" t="s">
        <v>18</v>
      </c>
      <c r="R2" s="38" t="s">
        <v>13</v>
      </c>
      <c r="S2" s="40"/>
      <c r="T2" s="40"/>
      <c r="U2" s="40"/>
      <c r="V2" s="40"/>
      <c r="W2" s="40"/>
      <c r="X2" s="41"/>
      <c r="Y2" s="40"/>
      <c r="Z2" s="37" t="s">
        <v>19</v>
      </c>
      <c r="AA2" s="42"/>
      <c r="AB2" s="46" t="s">
        <v>14</v>
      </c>
      <c r="AC2" s="46" t="s">
        <v>51</v>
      </c>
      <c r="AD2" s="37" t="s">
        <v>52</v>
      </c>
      <c r="AE2" s="37" t="s">
        <v>15</v>
      </c>
      <c r="AF2" s="37" t="s">
        <v>53</v>
      </c>
      <c r="AG2" s="37" t="s">
        <v>54</v>
      </c>
      <c r="AH2" s="40"/>
      <c r="AI2" s="40"/>
      <c r="AJ2" s="40"/>
      <c r="AK2" s="43"/>
      <c r="AL2" s="43"/>
      <c r="AM2" s="43"/>
      <c r="AN2" s="43"/>
      <c r="AO2" s="43"/>
      <c r="AP2" s="44"/>
    </row>
    <row r="3" spans="1:42">
      <c r="A3" s="2">
        <v>1</v>
      </c>
      <c r="B3" s="15" t="str">
        <f>asistencia!B6</f>
        <v>Alva</v>
      </c>
      <c r="C3" s="15" t="str">
        <f>asistencia!C6</f>
        <v>De la Cruz</v>
      </c>
      <c r="D3" s="15" t="str">
        <f>asistencia!D6</f>
        <v>Katherine Jhovana</v>
      </c>
      <c r="E3" s="19">
        <f>'NO PAR 2'!S6</f>
        <v>0</v>
      </c>
      <c r="F3" s="18">
        <f>COUNTIF(E3:E44,"&gt;11")+COUNTIF(E3:E44,"=11")</f>
        <v>0</v>
      </c>
      <c r="G3" s="19">
        <f>'NO PAR 2'!G6</f>
        <v>0</v>
      </c>
      <c r="H3" s="19">
        <f>ROUND((2*E3+G3)/3,0)</f>
        <v>0</v>
      </c>
      <c r="I3" s="21">
        <f>COUNTIF(H3:H44,"&gt;11")+COUNTIF(H3:H44,"=11")</f>
        <v>0</v>
      </c>
      <c r="J3" s="19">
        <f>'NO PAR 2'!W6</f>
        <v>0</v>
      </c>
      <c r="K3" s="21">
        <f>COUNTIF(J3:J44,"&gt;11")+COUNTIF(J3:J44,"=11")</f>
        <v>0</v>
      </c>
      <c r="L3" s="19">
        <f>'NO PAR 2'!K6</f>
        <v>0</v>
      </c>
      <c r="M3" s="19">
        <f>ROUND((2*J3+L3)/3,0)</f>
        <v>0</v>
      </c>
      <c r="N3" s="19">
        <f>COUNTIF(M3:M44,"&gt;11")+COUNTIF(M3:M44,"=11")</f>
        <v>0</v>
      </c>
      <c r="O3" s="19">
        <f>'NO PAR 2'!AA6</f>
        <v>0</v>
      </c>
      <c r="P3" s="21">
        <f>COUNTIF(O3:O44,"&gt;11")+COUNTIF(O3:O44,"=11")</f>
        <v>0</v>
      </c>
      <c r="Q3" s="19">
        <f>'NO PAR 2'!O6</f>
        <v>0</v>
      </c>
      <c r="R3" s="19">
        <f t="shared" ref="R3:R44" si="0">ROUND((2*O3+Q3)/3,0)</f>
        <v>0</v>
      </c>
      <c r="S3" s="21">
        <f>COUNTIF(R3:R44,"&gt;11")+COUNTIF(R3:R44,"=11")</f>
        <v>0</v>
      </c>
      <c r="T3" s="24">
        <f>IF(H3&gt;=11,1,0)</f>
        <v>0</v>
      </c>
      <c r="U3" s="24">
        <f>IF(M3&gt;=11,1,0)</f>
        <v>0</v>
      </c>
      <c r="V3" s="24">
        <f>IF(R3&gt;=11,1,0)</f>
        <v>0</v>
      </c>
      <c r="W3" s="24">
        <f>(T3+U3+V3)</f>
        <v>0</v>
      </c>
      <c r="X3" s="19">
        <f>ROUND((H3+M3+R3)/3,0)</f>
        <v>0</v>
      </c>
      <c r="Y3" s="22">
        <f>COUNTIF(X3:X44,"&gt;11")+COUNTIF(X3:X44,"=11")</f>
        <v>0</v>
      </c>
      <c r="Z3" s="19">
        <f>IF(X3&gt;=11,IF(W3&gt;=2,X3,10),X3)</f>
        <v>0</v>
      </c>
      <c r="AA3" s="22">
        <f>COUNTIF(Z3:Z44,"&gt;11")+COUNTIF(Z3:Z44,"=11")</f>
        <v>0</v>
      </c>
      <c r="AB3" s="45" t="str">
        <f>IF(Z3&gt;=11,IF(W3&gt;=2,"Aprobado",IF(W=1,"Sustitutorio","Desaprobado")),IF(W3&gt;=2,"Sustitutorio","Desaprobado"))</f>
        <v>Desaprobado</v>
      </c>
      <c r="AC3" s="45" t="str">
        <f>IF(H3&lt;M3,IF(H3&lt;R3,"Unidad I",IF(H3=R3,"Unidad I o III","Unidad III")),IF(M3&lt;R3,IF(M3=H3,"Unidad I o II","Unidad II"),IF(R3=M3,"Unidad II o III","Unidad III")))</f>
        <v>Unidad II o III</v>
      </c>
      <c r="AD3" s="47"/>
      <c r="AE3" s="47"/>
      <c r="AF3" s="47"/>
      <c r="AG3" s="2">
        <f>IF(AD3=1,ROUND(((((2*AF3+G3)/3)+M3+R3)/3),0),IF(AD3=2,ROUND(((((2*AF3+L3)/3)+H3+R3)/3),0),IF(AD3=3,ROUND(((((2*AF3+Q3)/3)+H3+M3)/3),0),Z3)))</f>
        <v>0</v>
      </c>
    </row>
    <row r="4" spans="1:42">
      <c r="A4" s="2">
        <v>2</v>
      </c>
      <c r="B4" s="15" t="str">
        <f>asistencia!B7</f>
        <v>Alvarado</v>
      </c>
      <c r="C4" s="15" t="str">
        <f>asistencia!C7</f>
        <v>Salgado</v>
      </c>
      <c r="D4" s="15" t="str">
        <f>asistencia!D7</f>
        <v>Dylan Paolo</v>
      </c>
      <c r="E4" s="19">
        <f>'NO PAR 2'!S7</f>
        <v>0</v>
      </c>
      <c r="F4" s="18">
        <f>COUNTIF(E3:E44,"&lt;11")</f>
        <v>42</v>
      </c>
      <c r="G4" s="19">
        <f>'NO PAR 2'!G7</f>
        <v>0</v>
      </c>
      <c r="H4" s="19">
        <f t="shared" ref="H4:H44" si="1">ROUND((2*E4+G4)/3,0)</f>
        <v>0</v>
      </c>
      <c r="I4" s="18">
        <f>COUNTIF(H3:H44,"&lt;11")</f>
        <v>42</v>
      </c>
      <c r="J4" s="19">
        <f>'NO PAR 2'!W7</f>
        <v>0</v>
      </c>
      <c r="K4" s="18">
        <f>COUNTIF(J3:J44,"&lt;11")</f>
        <v>42</v>
      </c>
      <c r="L4" s="19">
        <f>'NO PAR 2'!K7</f>
        <v>0</v>
      </c>
      <c r="M4" s="19">
        <f t="shared" ref="M4:M44" si="2">ROUND((2*J4+L4)/3,0)</f>
        <v>0</v>
      </c>
      <c r="N4" s="2">
        <f>COUNTIF(M3:M44,"&lt;11")</f>
        <v>42</v>
      </c>
      <c r="O4" s="19">
        <f>'NO PAR 2'!AA7</f>
        <v>0</v>
      </c>
      <c r="P4" s="18">
        <f>COUNTIF(O3:O44,"&lt;11")</f>
        <v>42</v>
      </c>
      <c r="Q4" s="19">
        <f>'NO PAR 2'!O7</f>
        <v>0</v>
      </c>
      <c r="R4" s="19">
        <f t="shared" si="0"/>
        <v>0</v>
      </c>
      <c r="S4" s="18">
        <f>COUNTIF(R3:R44,"&lt;11")</f>
        <v>42</v>
      </c>
      <c r="T4" s="24">
        <f t="shared" ref="T4:T44" si="3">IF(H4&gt;=11,1,0)</f>
        <v>0</v>
      </c>
      <c r="U4" s="24">
        <f t="shared" ref="U4:U44" si="4">IF(M4&gt;=11,1,0)</f>
        <v>0</v>
      </c>
      <c r="V4" s="24">
        <f t="shared" ref="V4:V44" si="5">IF(R4&gt;=11,1,0)</f>
        <v>0</v>
      </c>
      <c r="W4" s="24">
        <f t="shared" ref="W4:W44" si="6">(T4+U4+V4)</f>
        <v>0</v>
      </c>
      <c r="X4" s="19">
        <f t="shared" ref="X4:X44" si="7">ROUND((H4+M4+R4)/3,0)</f>
        <v>0</v>
      </c>
      <c r="Y4" s="23">
        <f>COUNTIF(X3:X44,"&lt;11")</f>
        <v>42</v>
      </c>
      <c r="Z4" s="19">
        <f>IF(X4&gt;=11,IF(W4&gt;=2,X4,10),X4)</f>
        <v>0</v>
      </c>
      <c r="AA4" s="22">
        <f>COUNTIF(Z3:Z44,"&lt;11")</f>
        <v>42</v>
      </c>
      <c r="AB4" s="45" t="str">
        <f t="shared" ref="AB4:AB44" si="8">IF(Z4&gt;=11,IF(W4&gt;=2,"Aprobado",IF(W=1,"Sustitutorio","Desaprobado")),IF(W4&gt;=2,"Sustitutorio","Desaprobado"))</f>
        <v>Desaprobado</v>
      </c>
      <c r="AC4" s="45" t="str">
        <f t="shared" ref="AC4:AC44" si="9">IF(H4&lt;M4,IF(H4&lt;R4,"Unidad I",IF(H4=R4,"Unidad I o III","Unidad III")),IF(M4&lt;R4,IF(M4=H4,"Unidad I o II","Unidad II"),IF(R4=M4,"Unidad II o III","Unidad III")))</f>
        <v>Unidad II o III</v>
      </c>
      <c r="AD4" s="47"/>
      <c r="AE4" s="47"/>
      <c r="AF4" s="47"/>
      <c r="AG4" s="2">
        <f t="shared" ref="AG4:AG44" si="10">IF(AD4=1,ROUND(((((2*AF4+G4)/3)+M4+R4)/3),0),IF(AD4=2,ROUND(((((2*AF4+L4)/3)+H4+R4)/3),0),IF(AD4=3,ROUND(((((2*AF4+Q4)/3)+H4+M4)/3),0),Z4)))</f>
        <v>0</v>
      </c>
    </row>
    <row r="5" spans="1:42">
      <c r="A5" s="2">
        <v>3</v>
      </c>
      <c r="B5" s="15" t="str">
        <f>asistencia!B8</f>
        <v>Bocanegra</v>
      </c>
      <c r="C5" s="15" t="str">
        <f>asistencia!C8</f>
        <v>Reyes</v>
      </c>
      <c r="D5" s="15" t="str">
        <f>asistencia!D8</f>
        <v>Glimer Idan</v>
      </c>
      <c r="E5" s="19">
        <f>'NO PAR 2'!S8</f>
        <v>0</v>
      </c>
      <c r="G5" s="19">
        <f>'NO PAR 2'!G8</f>
        <v>0</v>
      </c>
      <c r="H5" s="19">
        <f t="shared" si="1"/>
        <v>0</v>
      </c>
      <c r="I5" s="19"/>
      <c r="J5" s="19">
        <f>'NO PAR 2'!W8</f>
        <v>0</v>
      </c>
      <c r="L5" s="19">
        <f>'NO PAR 2'!K8</f>
        <v>0</v>
      </c>
      <c r="M5" s="19">
        <f t="shared" si="2"/>
        <v>0</v>
      </c>
      <c r="O5" s="19">
        <f>'NO PAR 2'!AA8</f>
        <v>0</v>
      </c>
      <c r="Q5" s="19">
        <f>'NO PAR 2'!O8</f>
        <v>0</v>
      </c>
      <c r="R5" s="19">
        <f t="shared" si="0"/>
        <v>0</v>
      </c>
      <c r="T5" s="24">
        <f t="shared" si="3"/>
        <v>0</v>
      </c>
      <c r="U5" s="24">
        <f t="shared" si="4"/>
        <v>0</v>
      </c>
      <c r="V5" s="24">
        <f t="shared" si="5"/>
        <v>0</v>
      </c>
      <c r="W5" s="24">
        <f t="shared" si="6"/>
        <v>0</v>
      </c>
      <c r="X5" s="19">
        <f t="shared" si="7"/>
        <v>0</v>
      </c>
      <c r="Z5" s="19">
        <f>IF(X5&gt;=11,IF(#REF!&gt;=2,X5,10),X5)</f>
        <v>0</v>
      </c>
      <c r="AA5" s="22"/>
      <c r="AB5" s="45" t="str">
        <f t="shared" si="8"/>
        <v>Desaprobado</v>
      </c>
      <c r="AC5" s="45" t="str">
        <f t="shared" si="9"/>
        <v>Unidad II o III</v>
      </c>
      <c r="AD5" s="47"/>
      <c r="AE5" s="47"/>
      <c r="AF5" s="47"/>
      <c r="AG5" s="2">
        <f t="shared" si="10"/>
        <v>0</v>
      </c>
    </row>
    <row r="6" spans="1:42">
      <c r="A6" s="2">
        <v>4</v>
      </c>
      <c r="B6" s="15" t="str">
        <f>asistencia!B9</f>
        <v>Bracanonte</v>
      </c>
      <c r="C6" s="15" t="str">
        <f>asistencia!C9</f>
        <v>Bazán</v>
      </c>
      <c r="D6" s="15" t="str">
        <f>asistencia!D9</f>
        <v>Yerald Humberto</v>
      </c>
      <c r="E6" s="19">
        <f>'NO PAR 2'!S9</f>
        <v>0</v>
      </c>
      <c r="G6" s="19">
        <f>'NO PAR 2'!G9</f>
        <v>0</v>
      </c>
      <c r="H6" s="19">
        <f t="shared" si="1"/>
        <v>0</v>
      </c>
      <c r="I6" s="19"/>
      <c r="J6" s="19">
        <f>'NO PAR 2'!W9</f>
        <v>0</v>
      </c>
      <c r="L6" s="19">
        <f>'NO PAR 2'!K9</f>
        <v>0</v>
      </c>
      <c r="M6" s="19">
        <f t="shared" si="2"/>
        <v>0</v>
      </c>
      <c r="O6" s="19">
        <f>'NO PAR 2'!AA9</f>
        <v>0</v>
      </c>
      <c r="Q6" s="19">
        <f>'NO PAR 2'!O9</f>
        <v>0</v>
      </c>
      <c r="R6" s="19">
        <f t="shared" si="0"/>
        <v>0</v>
      </c>
      <c r="T6" s="24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  <v>0</v>
      </c>
      <c r="X6" s="19">
        <f t="shared" si="7"/>
        <v>0</v>
      </c>
      <c r="Z6" s="19">
        <f>IF(X6&gt;=11,IF(#REF!&gt;=2,X6,10),X6)</f>
        <v>0</v>
      </c>
      <c r="AA6" s="22"/>
      <c r="AB6" s="45" t="str">
        <f t="shared" si="8"/>
        <v>Desaprobado</v>
      </c>
      <c r="AC6" s="45" t="str">
        <f t="shared" si="9"/>
        <v>Unidad II o III</v>
      </c>
      <c r="AD6" s="47"/>
      <c r="AE6" s="47"/>
      <c r="AF6" s="47"/>
      <c r="AG6" s="2">
        <f t="shared" si="10"/>
        <v>0</v>
      </c>
    </row>
    <row r="7" spans="1:42">
      <c r="A7" s="2">
        <v>5</v>
      </c>
      <c r="B7" s="15" t="str">
        <f>asistencia!B10</f>
        <v>Bulnes</v>
      </c>
      <c r="C7" s="15" t="str">
        <f>asistencia!C10</f>
        <v>Castillo</v>
      </c>
      <c r="D7" s="15" t="str">
        <f>asistencia!D10</f>
        <v>Jewrson Fernando</v>
      </c>
      <c r="E7" s="19">
        <f>'NO PAR 2'!S10</f>
        <v>0</v>
      </c>
      <c r="G7" s="19">
        <f>'NO PAR 2'!G10</f>
        <v>0</v>
      </c>
      <c r="H7" s="19">
        <f t="shared" si="1"/>
        <v>0</v>
      </c>
      <c r="I7" s="19"/>
      <c r="J7" s="19">
        <f>'NO PAR 2'!W10</f>
        <v>0</v>
      </c>
      <c r="L7" s="19">
        <f>'NO PAR 2'!K10</f>
        <v>0</v>
      </c>
      <c r="M7" s="19">
        <f t="shared" si="2"/>
        <v>0</v>
      </c>
      <c r="O7" s="19">
        <f>'NO PAR 2'!AA10</f>
        <v>0</v>
      </c>
      <c r="Q7" s="19">
        <f>'NO PAR 2'!O10</f>
        <v>0</v>
      </c>
      <c r="R7" s="19">
        <f t="shared" si="0"/>
        <v>0</v>
      </c>
      <c r="T7" s="24">
        <f t="shared" si="3"/>
        <v>0</v>
      </c>
      <c r="U7" s="24">
        <f t="shared" si="4"/>
        <v>0</v>
      </c>
      <c r="V7" s="24">
        <f t="shared" si="5"/>
        <v>0</v>
      </c>
      <c r="W7" s="24">
        <f t="shared" si="6"/>
        <v>0</v>
      </c>
      <c r="X7" s="19">
        <f t="shared" si="7"/>
        <v>0</v>
      </c>
      <c r="Z7" s="19">
        <f>IF(X7&gt;=11,IF(#REF!&gt;=2,X7,10),X7)</f>
        <v>0</v>
      </c>
      <c r="AA7" s="22"/>
      <c r="AB7" s="45" t="str">
        <f t="shared" si="8"/>
        <v>Desaprobado</v>
      </c>
      <c r="AC7" s="45" t="str">
        <f t="shared" si="9"/>
        <v>Unidad II o III</v>
      </c>
      <c r="AD7" s="47"/>
      <c r="AE7" s="47"/>
      <c r="AF7" s="47"/>
      <c r="AG7" s="2">
        <f t="shared" si="10"/>
        <v>0</v>
      </c>
    </row>
    <row r="8" spans="1:42">
      <c r="A8" s="2">
        <v>6</v>
      </c>
      <c r="B8" s="15" t="str">
        <f>asistencia!B11</f>
        <v>Cardenas</v>
      </c>
      <c r="C8" s="15" t="str">
        <f>asistencia!C11</f>
        <v>Acosta</v>
      </c>
      <c r="D8" s="15" t="str">
        <f>asistencia!D11</f>
        <v>José Jonathan</v>
      </c>
      <c r="E8" s="19">
        <f>'NO PAR 2'!S11</f>
        <v>0</v>
      </c>
      <c r="G8" s="19">
        <f>'NO PAR 2'!G11</f>
        <v>0</v>
      </c>
      <c r="H8" s="19">
        <f t="shared" si="1"/>
        <v>0</v>
      </c>
      <c r="I8" s="19"/>
      <c r="J8" s="19">
        <f>'NO PAR 2'!W11</f>
        <v>0</v>
      </c>
      <c r="L8" s="19">
        <f>'NO PAR 2'!K11</f>
        <v>0</v>
      </c>
      <c r="M8" s="19">
        <f t="shared" si="2"/>
        <v>0</v>
      </c>
      <c r="O8" s="19">
        <f>'NO PAR 2'!AA11</f>
        <v>0</v>
      </c>
      <c r="Q8" s="19">
        <f>'NO PAR 2'!O11</f>
        <v>0</v>
      </c>
      <c r="R8" s="19">
        <f t="shared" si="0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  <v>0</v>
      </c>
      <c r="X8" s="19">
        <f t="shared" si="7"/>
        <v>0</v>
      </c>
      <c r="Z8" s="19">
        <f>IF(X8&gt;=11,IF(#REF!&gt;=2,X8,10),X8)</f>
        <v>0</v>
      </c>
      <c r="AA8" s="22"/>
      <c r="AB8" s="45" t="str">
        <f t="shared" si="8"/>
        <v>Desaprobado</v>
      </c>
      <c r="AC8" s="45" t="str">
        <f t="shared" si="9"/>
        <v>Unidad II o III</v>
      </c>
      <c r="AD8" s="47"/>
      <c r="AE8" s="47"/>
      <c r="AF8" s="47"/>
      <c r="AG8" s="2">
        <f t="shared" si="10"/>
        <v>0</v>
      </c>
    </row>
    <row r="9" spans="1:42">
      <c r="A9" s="2">
        <v>7</v>
      </c>
      <c r="B9" s="15" t="str">
        <f>asistencia!B12</f>
        <v>Cortéz</v>
      </c>
      <c r="C9" s="15" t="str">
        <f>asistencia!C12</f>
        <v>Cortéz</v>
      </c>
      <c r="D9" s="15" t="str">
        <f>asistencia!D12</f>
        <v>Cristhian</v>
      </c>
      <c r="E9" s="19">
        <f>'NO PAR 2'!S12</f>
        <v>0</v>
      </c>
      <c r="G9" s="19">
        <f>'NO PAR 2'!G12</f>
        <v>0</v>
      </c>
      <c r="H9" s="19">
        <f t="shared" si="1"/>
        <v>0</v>
      </c>
      <c r="I9" s="19"/>
      <c r="J9" s="19">
        <f>'NO PAR 2'!W12</f>
        <v>0</v>
      </c>
      <c r="L9" s="19">
        <f>'NO PAR 2'!K12</f>
        <v>0</v>
      </c>
      <c r="M9" s="19">
        <f t="shared" si="2"/>
        <v>0</v>
      </c>
      <c r="O9" s="19">
        <f>'NO PAR 2'!AA12</f>
        <v>0</v>
      </c>
      <c r="Q9" s="19">
        <f>'NO PAR 2'!O12</f>
        <v>0</v>
      </c>
      <c r="R9" s="19">
        <f t="shared" si="0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f t="shared" si="6"/>
        <v>0</v>
      </c>
      <c r="X9" s="19">
        <f t="shared" si="7"/>
        <v>0</v>
      </c>
      <c r="Z9" s="19">
        <f>IF(X9&gt;=11,IF(#REF!&gt;=2,X9,10),X9)</f>
        <v>0</v>
      </c>
      <c r="AA9" s="22"/>
      <c r="AB9" s="45" t="str">
        <f t="shared" si="8"/>
        <v>Desaprobado</v>
      </c>
      <c r="AC9" s="45" t="str">
        <f t="shared" si="9"/>
        <v>Unidad II o III</v>
      </c>
      <c r="AD9" s="47"/>
      <c r="AE9" s="47"/>
      <c r="AF9" s="47"/>
      <c r="AG9" s="2">
        <f t="shared" si="10"/>
        <v>0</v>
      </c>
    </row>
    <row r="10" spans="1:42">
      <c r="A10" s="2">
        <v>8</v>
      </c>
      <c r="B10" s="15" t="str">
        <f>asistencia!B13</f>
        <v>Cruzado</v>
      </c>
      <c r="C10" s="15" t="str">
        <f>asistencia!C13</f>
        <v>Rodríguez</v>
      </c>
      <c r="D10" s="15" t="str">
        <f>asistencia!D13</f>
        <v>Noemí</v>
      </c>
      <c r="E10" s="19">
        <f>'NO PAR 2'!S13</f>
        <v>0</v>
      </c>
      <c r="G10" s="19">
        <f>'NO PAR 2'!G13</f>
        <v>0</v>
      </c>
      <c r="H10" s="19">
        <f t="shared" si="1"/>
        <v>0</v>
      </c>
      <c r="I10" s="19"/>
      <c r="J10" s="19">
        <f>'NO PAR 2'!W13</f>
        <v>0</v>
      </c>
      <c r="L10" s="19">
        <f>'NO PAR 2'!K13</f>
        <v>0</v>
      </c>
      <c r="M10" s="19">
        <f t="shared" si="2"/>
        <v>0</v>
      </c>
      <c r="O10" s="19">
        <f>'NO PAR 2'!AA13</f>
        <v>0</v>
      </c>
      <c r="Q10" s="19">
        <f>'NO PAR 2'!O13</f>
        <v>0</v>
      </c>
      <c r="R10" s="19">
        <f t="shared" si="0"/>
        <v>0</v>
      </c>
      <c r="T10" s="24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  <v>0</v>
      </c>
      <c r="X10" s="19">
        <f t="shared" si="7"/>
        <v>0</v>
      </c>
      <c r="Z10" s="19">
        <f>IF(X10&gt;=11,IF(#REF!&gt;=2,X10,10),X10)</f>
        <v>0</v>
      </c>
      <c r="AA10" s="22"/>
      <c r="AB10" s="45" t="str">
        <f t="shared" si="8"/>
        <v>Desaprobado</v>
      </c>
      <c r="AC10" s="45" t="str">
        <f t="shared" si="9"/>
        <v>Unidad II o III</v>
      </c>
      <c r="AD10" s="47"/>
      <c r="AE10" s="47"/>
      <c r="AF10" s="47"/>
      <c r="AG10" s="2">
        <f t="shared" si="10"/>
        <v>0</v>
      </c>
    </row>
    <row r="11" spans="1:42">
      <c r="A11" s="2">
        <v>9</v>
      </c>
      <c r="B11" s="15" t="str">
        <f>asistencia!B14</f>
        <v>Cueva</v>
      </c>
      <c r="C11" s="15" t="str">
        <f>asistencia!C14</f>
        <v>Paredes</v>
      </c>
      <c r="D11" s="15" t="str">
        <f>asistencia!D14</f>
        <v>Estrella Estefanía</v>
      </c>
      <c r="E11" s="19">
        <f>'NO PAR 2'!S14</f>
        <v>0</v>
      </c>
      <c r="G11" s="19">
        <f>'NO PAR 2'!G14</f>
        <v>0</v>
      </c>
      <c r="H11" s="19">
        <f t="shared" si="1"/>
        <v>0</v>
      </c>
      <c r="I11" s="19"/>
      <c r="J11" s="19">
        <f>'NO PAR 2'!W14</f>
        <v>0</v>
      </c>
      <c r="L11" s="19">
        <f>'NO PAR 2'!K14</f>
        <v>0</v>
      </c>
      <c r="M11" s="19">
        <f t="shared" si="2"/>
        <v>0</v>
      </c>
      <c r="O11" s="19">
        <f>'NO PAR 2'!AA14</f>
        <v>0</v>
      </c>
      <c r="Q11" s="19">
        <f>'NO PAR 2'!O14</f>
        <v>0</v>
      </c>
      <c r="R11" s="19">
        <f t="shared" si="0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f t="shared" si="6"/>
        <v>0</v>
      </c>
      <c r="X11" s="19">
        <f t="shared" si="7"/>
        <v>0</v>
      </c>
      <c r="Z11" s="19">
        <f>IF(X11&gt;=11,IF(#REF!&gt;=2,X11,10),X11)</f>
        <v>0</v>
      </c>
      <c r="AA11" s="22"/>
      <c r="AB11" s="45" t="str">
        <f t="shared" si="8"/>
        <v>Desaprobado</v>
      </c>
      <c r="AC11" s="45" t="str">
        <f t="shared" si="9"/>
        <v>Unidad II o III</v>
      </c>
      <c r="AD11" s="47"/>
      <c r="AE11" s="47"/>
      <c r="AF11" s="47"/>
      <c r="AG11" s="2">
        <f t="shared" si="10"/>
        <v>0</v>
      </c>
    </row>
    <row r="12" spans="1:42">
      <c r="A12" s="2">
        <v>10</v>
      </c>
      <c r="B12" s="15" t="str">
        <f>asistencia!B15</f>
        <v>De la Cruz</v>
      </c>
      <c r="C12" s="15" t="str">
        <f>asistencia!C15</f>
        <v>Jara</v>
      </c>
      <c r="D12" s="15" t="str">
        <f>asistencia!D15</f>
        <v>Oscar</v>
      </c>
      <c r="E12" s="19">
        <f>'NO PAR 2'!S15</f>
        <v>0</v>
      </c>
      <c r="G12" s="19">
        <f>'NO PAR 2'!G15</f>
        <v>0</v>
      </c>
      <c r="H12" s="19">
        <f t="shared" si="1"/>
        <v>0</v>
      </c>
      <c r="I12" s="19"/>
      <c r="J12" s="19">
        <f>'NO PAR 2'!W15</f>
        <v>0</v>
      </c>
      <c r="L12" s="19">
        <f>'NO PAR 2'!K15</f>
        <v>0</v>
      </c>
      <c r="M12" s="19">
        <f t="shared" si="2"/>
        <v>0</v>
      </c>
      <c r="O12" s="19">
        <f>'NO PAR 2'!AA15</f>
        <v>0</v>
      </c>
      <c r="Q12" s="19">
        <f>'NO PAR 2'!O15</f>
        <v>0</v>
      </c>
      <c r="R12" s="19">
        <f t="shared" si="0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  <v>0</v>
      </c>
      <c r="X12" s="19">
        <f t="shared" si="7"/>
        <v>0</v>
      </c>
      <c r="Z12" s="19">
        <f>IF(X12&gt;=11,IF(#REF!&gt;=2,X12,10),X12)</f>
        <v>0</v>
      </c>
      <c r="AA12" s="22"/>
      <c r="AB12" s="45" t="str">
        <f t="shared" si="8"/>
        <v>Desaprobado</v>
      </c>
      <c r="AC12" s="45" t="str">
        <f t="shared" si="9"/>
        <v>Unidad II o III</v>
      </c>
      <c r="AD12" s="47"/>
      <c r="AE12" s="47"/>
      <c r="AF12" s="47"/>
      <c r="AG12" s="2">
        <f t="shared" si="10"/>
        <v>0</v>
      </c>
    </row>
    <row r="13" spans="1:42">
      <c r="A13" s="2">
        <v>11</v>
      </c>
      <c r="B13" s="15" t="str">
        <f>asistencia!B16</f>
        <v>Felipe</v>
      </c>
      <c r="C13" s="15" t="str">
        <f>asistencia!C16</f>
        <v>Rodríguez</v>
      </c>
      <c r="D13" s="15" t="str">
        <f>asistencia!D16</f>
        <v>Mitzy Jazmin</v>
      </c>
      <c r="E13" s="19">
        <f>'NO PAR 2'!S16</f>
        <v>0</v>
      </c>
      <c r="G13" s="19">
        <f>'NO PAR 2'!G16</f>
        <v>0</v>
      </c>
      <c r="H13" s="19">
        <f t="shared" si="1"/>
        <v>0</v>
      </c>
      <c r="I13" s="19"/>
      <c r="J13" s="19">
        <f>'NO PAR 2'!W16</f>
        <v>0</v>
      </c>
      <c r="L13" s="19">
        <f>'NO PAR 2'!K16</f>
        <v>0</v>
      </c>
      <c r="M13" s="19">
        <f t="shared" si="2"/>
        <v>0</v>
      </c>
      <c r="O13" s="19">
        <f>'NO PAR 2'!AA16</f>
        <v>0</v>
      </c>
      <c r="Q13" s="19">
        <f>'NO PAR 2'!O16</f>
        <v>0</v>
      </c>
      <c r="R13" s="19">
        <f t="shared" si="0"/>
        <v>0</v>
      </c>
      <c r="T13" s="24">
        <f t="shared" si="3"/>
        <v>0</v>
      </c>
      <c r="U13" s="24">
        <f t="shared" si="4"/>
        <v>0</v>
      </c>
      <c r="V13" s="24">
        <f t="shared" si="5"/>
        <v>0</v>
      </c>
      <c r="W13" s="24">
        <f t="shared" si="6"/>
        <v>0</v>
      </c>
      <c r="X13" s="19">
        <f t="shared" si="7"/>
        <v>0</v>
      </c>
      <c r="Z13" s="19">
        <f>IF(X13&gt;=11,IF(#REF!&gt;=2,X13,10),X13)</f>
        <v>0</v>
      </c>
      <c r="AA13" s="22"/>
      <c r="AB13" s="45" t="str">
        <f t="shared" si="8"/>
        <v>Desaprobado</v>
      </c>
      <c r="AC13" s="45" t="str">
        <f t="shared" si="9"/>
        <v>Unidad II o III</v>
      </c>
      <c r="AD13" s="47"/>
      <c r="AE13" s="47"/>
      <c r="AF13" s="47"/>
      <c r="AG13" s="2">
        <f t="shared" si="10"/>
        <v>0</v>
      </c>
    </row>
    <row r="14" spans="1:42">
      <c r="A14" s="2">
        <v>12</v>
      </c>
      <c r="B14" s="15" t="str">
        <f>asistencia!B17</f>
        <v>Lecca</v>
      </c>
      <c r="C14" s="15" t="str">
        <f>asistencia!C17</f>
        <v>Peña</v>
      </c>
      <c r="D14" s="15" t="str">
        <f>asistencia!D17</f>
        <v>Erick</v>
      </c>
      <c r="E14" s="19">
        <f>'NO PAR 2'!S17</f>
        <v>0</v>
      </c>
      <c r="G14" s="19">
        <f>'NO PAR 2'!G17</f>
        <v>0</v>
      </c>
      <c r="H14" s="19">
        <f t="shared" si="1"/>
        <v>0</v>
      </c>
      <c r="I14" s="19"/>
      <c r="J14" s="19">
        <f>'NO PAR 2'!W17</f>
        <v>0</v>
      </c>
      <c r="L14" s="19">
        <f>'NO PAR 2'!K17</f>
        <v>0</v>
      </c>
      <c r="M14" s="19">
        <f t="shared" si="2"/>
        <v>0</v>
      </c>
      <c r="O14" s="19">
        <f>'NO PAR 2'!AA17</f>
        <v>0</v>
      </c>
      <c r="Q14" s="19">
        <f>'NO PAR 2'!O17</f>
        <v>0</v>
      </c>
      <c r="R14" s="19">
        <f t="shared" si="0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  <v>0</v>
      </c>
      <c r="X14" s="19">
        <f t="shared" si="7"/>
        <v>0</v>
      </c>
      <c r="Z14" s="19">
        <f>IF(X14&gt;=11,IF(#REF!&gt;=2,X14,10),X14)</f>
        <v>0</v>
      </c>
      <c r="AA14" s="22"/>
      <c r="AB14" s="45" t="str">
        <f t="shared" si="8"/>
        <v>Desaprobado</v>
      </c>
      <c r="AC14" s="45" t="str">
        <f t="shared" si="9"/>
        <v>Unidad II o III</v>
      </c>
      <c r="AD14" s="47"/>
      <c r="AE14" s="47"/>
      <c r="AF14" s="47"/>
      <c r="AG14" s="2">
        <f t="shared" si="10"/>
        <v>0</v>
      </c>
    </row>
    <row r="15" spans="1:42">
      <c r="A15" s="2">
        <v>13</v>
      </c>
      <c r="B15" s="15" t="str">
        <f>asistencia!B18</f>
        <v>León</v>
      </c>
      <c r="C15" s="15" t="str">
        <f>asistencia!C18</f>
        <v>Vásquez</v>
      </c>
      <c r="D15" s="15" t="str">
        <f>asistencia!D18</f>
        <v>Susan Carolina</v>
      </c>
      <c r="E15" s="19">
        <f>'NO PAR 2'!S18</f>
        <v>0</v>
      </c>
      <c r="G15" s="19">
        <f>'NO PAR 2'!G18</f>
        <v>0</v>
      </c>
      <c r="H15" s="19">
        <f t="shared" si="1"/>
        <v>0</v>
      </c>
      <c r="I15" s="19"/>
      <c r="J15" s="19">
        <f>'NO PAR 2'!W18</f>
        <v>0</v>
      </c>
      <c r="L15" s="19">
        <f>'NO PAR 2'!K18</f>
        <v>0</v>
      </c>
      <c r="M15" s="19">
        <f t="shared" si="2"/>
        <v>0</v>
      </c>
      <c r="O15" s="19">
        <f>'NO PAR 2'!AA18</f>
        <v>0</v>
      </c>
      <c r="Q15" s="19">
        <f>'NO PAR 2'!O18</f>
        <v>0</v>
      </c>
      <c r="R15" s="19">
        <f t="shared" si="0"/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f t="shared" si="6"/>
        <v>0</v>
      </c>
      <c r="X15" s="19">
        <f t="shared" si="7"/>
        <v>0</v>
      </c>
      <c r="Z15" s="19">
        <f>IF(X15&gt;=11,IF(#REF!&gt;=2,X15,10),X15)</f>
        <v>0</v>
      </c>
      <c r="AA15" s="22"/>
      <c r="AB15" s="45" t="str">
        <f t="shared" si="8"/>
        <v>Desaprobado</v>
      </c>
      <c r="AC15" s="45" t="str">
        <f t="shared" si="9"/>
        <v>Unidad II o III</v>
      </c>
      <c r="AD15" s="47"/>
      <c r="AE15" s="47"/>
      <c r="AF15" s="47"/>
      <c r="AG15" s="2">
        <f t="shared" si="10"/>
        <v>0</v>
      </c>
    </row>
    <row r="16" spans="1:42">
      <c r="A16" s="2">
        <v>14</v>
      </c>
      <c r="B16" s="15" t="str">
        <f>asistencia!B19</f>
        <v>López</v>
      </c>
      <c r="C16" s="15" t="str">
        <f>asistencia!C19</f>
        <v>Pérez</v>
      </c>
      <c r="D16" s="15" t="str">
        <f>asistencia!D19</f>
        <v>Rony</v>
      </c>
      <c r="E16" s="19">
        <f>'NO PAR 2'!S19</f>
        <v>0</v>
      </c>
      <c r="G16" s="19">
        <f>'NO PAR 2'!G19</f>
        <v>0</v>
      </c>
      <c r="H16" s="19">
        <f t="shared" si="1"/>
        <v>0</v>
      </c>
      <c r="I16" s="19"/>
      <c r="J16" s="19">
        <f>'NO PAR 2'!W19</f>
        <v>0</v>
      </c>
      <c r="L16" s="19">
        <f>'NO PAR 2'!K19</f>
        <v>0</v>
      </c>
      <c r="M16" s="19">
        <f t="shared" si="2"/>
        <v>0</v>
      </c>
      <c r="O16" s="19">
        <f>'NO PAR 2'!AA19</f>
        <v>0</v>
      </c>
      <c r="Q16" s="19">
        <f>'NO PAR 2'!O19</f>
        <v>0</v>
      </c>
      <c r="R16" s="19">
        <f t="shared" si="0"/>
        <v>0</v>
      </c>
      <c r="T16" s="24">
        <f t="shared" si="3"/>
        <v>0</v>
      </c>
      <c r="U16" s="24">
        <f t="shared" si="4"/>
        <v>0</v>
      </c>
      <c r="V16" s="24">
        <f t="shared" si="5"/>
        <v>0</v>
      </c>
      <c r="W16" s="24">
        <f t="shared" si="6"/>
        <v>0</v>
      </c>
      <c r="X16" s="19">
        <f t="shared" si="7"/>
        <v>0</v>
      </c>
      <c r="Z16" s="19">
        <f>IF(X16&gt;=11,IF(#REF!&gt;=2,X16,10),X16)</f>
        <v>0</v>
      </c>
      <c r="AA16" s="22"/>
      <c r="AB16" s="45" t="str">
        <f t="shared" si="8"/>
        <v>Desaprobado</v>
      </c>
      <c r="AC16" s="45" t="str">
        <f t="shared" si="9"/>
        <v>Unidad II o III</v>
      </c>
      <c r="AD16" s="47"/>
      <c r="AE16" s="47"/>
      <c r="AF16" s="47"/>
      <c r="AG16" s="2">
        <f t="shared" si="10"/>
        <v>0</v>
      </c>
    </row>
    <row r="17" spans="1:33">
      <c r="A17" s="2">
        <v>15</v>
      </c>
      <c r="B17" s="15" t="str">
        <f>asistencia!B20</f>
        <v>Luna</v>
      </c>
      <c r="C17" s="15" t="str">
        <f>asistencia!C20</f>
        <v>Yesquen</v>
      </c>
      <c r="D17" s="15" t="str">
        <f>asistencia!D20</f>
        <v>Erick</v>
      </c>
      <c r="E17" s="19">
        <f>'NO PAR 2'!S20</f>
        <v>0</v>
      </c>
      <c r="G17" s="19">
        <f>'NO PAR 2'!G20</f>
        <v>0</v>
      </c>
      <c r="H17" s="19">
        <f t="shared" si="1"/>
        <v>0</v>
      </c>
      <c r="I17" s="19"/>
      <c r="J17" s="19">
        <f>'NO PAR 2'!W20</f>
        <v>0</v>
      </c>
      <c r="L17" s="19">
        <f>'NO PAR 2'!K20</f>
        <v>0</v>
      </c>
      <c r="M17" s="19">
        <f t="shared" si="2"/>
        <v>0</v>
      </c>
      <c r="O17" s="19">
        <f>'NO PAR 2'!AA20</f>
        <v>0</v>
      </c>
      <c r="Q17" s="19">
        <f>'NO PAR 2'!O20</f>
        <v>0</v>
      </c>
      <c r="R17" s="19">
        <f t="shared" si="0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f t="shared" si="6"/>
        <v>0</v>
      </c>
      <c r="X17" s="19">
        <f t="shared" si="7"/>
        <v>0</v>
      </c>
      <c r="Z17" s="19">
        <f>IF(X17&gt;=11,IF(#REF!&gt;=2,X17,10),X17)</f>
        <v>0</v>
      </c>
      <c r="AA17" s="22"/>
      <c r="AB17" s="45" t="str">
        <f t="shared" si="8"/>
        <v>Desaprobado</v>
      </c>
      <c r="AC17" s="45" t="str">
        <f t="shared" si="9"/>
        <v>Unidad II o III</v>
      </c>
      <c r="AD17" s="47"/>
      <c r="AE17" s="47"/>
      <c r="AF17" s="47"/>
      <c r="AG17" s="2">
        <f t="shared" si="10"/>
        <v>0</v>
      </c>
    </row>
    <row r="18" spans="1:33">
      <c r="A18" s="2">
        <v>16</v>
      </c>
      <c r="B18" s="15" t="str">
        <f>asistencia!B21</f>
        <v>Mejía</v>
      </c>
      <c r="C18" s="15" t="str">
        <f>asistencia!C21</f>
        <v>Rocha</v>
      </c>
      <c r="D18" s="15" t="str">
        <f>asistencia!D21</f>
        <v>Johann Luigi</v>
      </c>
      <c r="E18" s="19">
        <f>'NO PAR 2'!S21</f>
        <v>0</v>
      </c>
      <c r="G18" s="19">
        <f>'NO PAR 2'!G21</f>
        <v>0</v>
      </c>
      <c r="H18" s="19">
        <f t="shared" si="1"/>
        <v>0</v>
      </c>
      <c r="I18" s="19"/>
      <c r="J18" s="19">
        <f>'NO PAR 2'!W21</f>
        <v>0</v>
      </c>
      <c r="L18" s="19">
        <f>'NO PAR 2'!K21</f>
        <v>0</v>
      </c>
      <c r="M18" s="19">
        <f t="shared" si="2"/>
        <v>0</v>
      </c>
      <c r="O18" s="19">
        <f>'NO PAR 2'!AA21</f>
        <v>0</v>
      </c>
      <c r="Q18" s="19">
        <f>'NO PAR 2'!O21</f>
        <v>0</v>
      </c>
      <c r="R18" s="19">
        <f t="shared" si="0"/>
        <v>0</v>
      </c>
      <c r="T18" s="24">
        <f>IF(H18&gt;=11,1,0)</f>
        <v>0</v>
      </c>
      <c r="U18" s="24">
        <f>IF(M18&gt;=11,1,0)</f>
        <v>0</v>
      </c>
      <c r="V18" s="24">
        <f>IF(R18&gt;=11,1,0)</f>
        <v>0</v>
      </c>
      <c r="W18" s="24">
        <f t="shared" si="6"/>
        <v>0</v>
      </c>
      <c r="X18" s="19">
        <f t="shared" si="7"/>
        <v>0</v>
      </c>
      <c r="Z18" s="19">
        <f>IF(X18&gt;=11,IF(#REF!&gt;=2,X18,10),X18)</f>
        <v>0</v>
      </c>
      <c r="AA18" s="22"/>
      <c r="AB18" s="45" t="str">
        <f t="shared" si="8"/>
        <v>Desaprobado</v>
      </c>
      <c r="AC18" s="45" t="str">
        <f t="shared" si="9"/>
        <v>Unidad II o III</v>
      </c>
      <c r="AD18" s="47"/>
      <c r="AE18" s="47"/>
      <c r="AF18" s="47"/>
      <c r="AG18" s="2">
        <f t="shared" si="10"/>
        <v>0</v>
      </c>
    </row>
    <row r="19" spans="1:33">
      <c r="A19" s="2">
        <v>17</v>
      </c>
      <c r="B19" s="15" t="str">
        <f>asistencia!B22</f>
        <v>Moya</v>
      </c>
      <c r="C19" s="15" t="str">
        <f>asistencia!C22</f>
        <v>Chauca</v>
      </c>
      <c r="D19" s="15" t="str">
        <f>asistencia!D22</f>
        <v>Gleicer Delilach</v>
      </c>
      <c r="E19" s="19">
        <f>'NO PAR 2'!S22</f>
        <v>0</v>
      </c>
      <c r="G19" s="19">
        <f>'NO PAR 2'!G22</f>
        <v>0</v>
      </c>
      <c r="H19" s="19">
        <f t="shared" si="1"/>
        <v>0</v>
      </c>
      <c r="I19" s="19"/>
      <c r="J19" s="19">
        <f>'NO PAR 2'!W22</f>
        <v>0</v>
      </c>
      <c r="L19" s="19">
        <f>'NO PAR 2'!K22</f>
        <v>0</v>
      </c>
      <c r="M19" s="19">
        <f t="shared" si="2"/>
        <v>0</v>
      </c>
      <c r="O19" s="19">
        <f>'NO PAR 2'!AA22</f>
        <v>0</v>
      </c>
      <c r="Q19" s="19">
        <f>'NO PAR 2'!O22</f>
        <v>0</v>
      </c>
      <c r="R19" s="19">
        <f t="shared" si="0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f t="shared" si="6"/>
        <v>0</v>
      </c>
      <c r="X19" s="19">
        <f t="shared" si="7"/>
        <v>0</v>
      </c>
      <c r="Z19" s="19">
        <f>IF(X19&gt;=11,IF(#REF!&gt;=2,X19,10),X19)</f>
        <v>0</v>
      </c>
      <c r="AA19" s="22"/>
      <c r="AB19" s="45" t="str">
        <f t="shared" si="8"/>
        <v>Desaprobado</v>
      </c>
      <c r="AC19" s="45" t="str">
        <f t="shared" si="9"/>
        <v>Unidad II o III</v>
      </c>
      <c r="AD19" s="47"/>
      <c r="AE19" s="47"/>
      <c r="AF19" s="47"/>
      <c r="AG19" s="2">
        <f t="shared" si="10"/>
        <v>0</v>
      </c>
    </row>
    <row r="20" spans="1:33">
      <c r="A20" s="2">
        <v>18</v>
      </c>
      <c r="B20" s="15" t="str">
        <f>asistencia!B23</f>
        <v>Muñoz</v>
      </c>
      <c r="C20" s="15" t="str">
        <f>asistencia!C23</f>
        <v>Rojas</v>
      </c>
      <c r="D20" s="15" t="str">
        <f>asistencia!D23</f>
        <v>Andrea Gisela</v>
      </c>
      <c r="E20" s="19">
        <f>'NO PAR 2'!S23</f>
        <v>0</v>
      </c>
      <c r="G20" s="19">
        <f>'NO PAR 2'!G23</f>
        <v>0</v>
      </c>
      <c r="H20" s="19">
        <f t="shared" si="1"/>
        <v>0</v>
      </c>
      <c r="I20" s="19"/>
      <c r="J20" s="19">
        <f>'NO PAR 2'!W23</f>
        <v>0</v>
      </c>
      <c r="L20" s="19">
        <f>'NO PAR 2'!K23</f>
        <v>0</v>
      </c>
      <c r="M20" s="19">
        <f t="shared" si="2"/>
        <v>0</v>
      </c>
      <c r="O20" s="19">
        <f>'NO PAR 2'!AA23</f>
        <v>0</v>
      </c>
      <c r="Q20" s="19">
        <f>'NO PAR 2'!O23</f>
        <v>0</v>
      </c>
      <c r="R20" s="19">
        <f t="shared" si="0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  <v>0</v>
      </c>
      <c r="X20" s="19">
        <f t="shared" si="7"/>
        <v>0</v>
      </c>
      <c r="Z20" s="19">
        <f>IF(X20&gt;=11,IF(#REF!&gt;=2,X20,10),X20)</f>
        <v>0</v>
      </c>
      <c r="AA20" s="22"/>
      <c r="AB20" s="45" t="str">
        <f t="shared" si="8"/>
        <v>Desaprobado</v>
      </c>
      <c r="AC20" s="45" t="str">
        <f t="shared" si="9"/>
        <v>Unidad II o III</v>
      </c>
      <c r="AD20" s="47"/>
      <c r="AE20" s="47"/>
      <c r="AF20" s="47"/>
      <c r="AG20" s="2">
        <f t="shared" si="10"/>
        <v>0</v>
      </c>
    </row>
    <row r="21" spans="1:33">
      <c r="A21" s="2">
        <v>19</v>
      </c>
      <c r="B21" s="15" t="str">
        <f>asistencia!B24</f>
        <v>Ortiz</v>
      </c>
      <c r="C21" s="15" t="str">
        <f>asistencia!C24</f>
        <v>Moreno</v>
      </c>
      <c r="D21" s="15" t="str">
        <f>asistencia!D24</f>
        <v>Angela Marcela</v>
      </c>
      <c r="E21" s="19">
        <f>'NO PAR 2'!S24</f>
        <v>0</v>
      </c>
      <c r="G21" s="19">
        <f>'NO PAR 2'!G24</f>
        <v>0</v>
      </c>
      <c r="H21" s="19">
        <f t="shared" si="1"/>
        <v>0</v>
      </c>
      <c r="I21" s="19"/>
      <c r="J21" s="19">
        <f>'NO PAR 2'!W24</f>
        <v>0</v>
      </c>
      <c r="L21" s="19">
        <f>'NO PAR 2'!K24</f>
        <v>0</v>
      </c>
      <c r="M21" s="19">
        <f t="shared" si="2"/>
        <v>0</v>
      </c>
      <c r="O21" s="19">
        <f>'NO PAR 2'!AA24</f>
        <v>0</v>
      </c>
      <c r="Q21" s="19">
        <f>'NO PAR 2'!O24</f>
        <v>0</v>
      </c>
      <c r="R21" s="19">
        <f t="shared" si="0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f t="shared" si="6"/>
        <v>0</v>
      </c>
      <c r="X21" s="19">
        <f t="shared" si="7"/>
        <v>0</v>
      </c>
      <c r="Z21" s="19">
        <f>IF(X21&gt;=11,IF(#REF!&gt;=2,X21,10),X21)</f>
        <v>0</v>
      </c>
      <c r="AA21" s="22"/>
      <c r="AB21" s="45" t="str">
        <f t="shared" si="8"/>
        <v>Desaprobado</v>
      </c>
      <c r="AC21" s="45" t="str">
        <f t="shared" si="9"/>
        <v>Unidad II o III</v>
      </c>
      <c r="AD21" s="47"/>
      <c r="AE21" s="47"/>
      <c r="AF21" s="47"/>
      <c r="AG21" s="2">
        <f t="shared" si="10"/>
        <v>0</v>
      </c>
    </row>
    <row r="22" spans="1:33">
      <c r="A22" s="2">
        <v>20</v>
      </c>
      <c r="B22" s="15" t="str">
        <f>asistencia!B25</f>
        <v>Prieto</v>
      </c>
      <c r="C22" s="15" t="str">
        <f>asistencia!C25</f>
        <v>Zare</v>
      </c>
      <c r="D22" s="15" t="str">
        <f>asistencia!D25</f>
        <v>Sheylla Nataly</v>
      </c>
      <c r="E22" s="19">
        <f>'NO PAR 2'!S25</f>
        <v>0</v>
      </c>
      <c r="G22" s="19">
        <f>'NO PAR 2'!G25</f>
        <v>0</v>
      </c>
      <c r="H22" s="19">
        <f t="shared" si="1"/>
        <v>0</v>
      </c>
      <c r="I22" s="19"/>
      <c r="J22" s="19">
        <f>'NO PAR 2'!W25</f>
        <v>0</v>
      </c>
      <c r="L22" s="19">
        <f>'NO PAR 2'!K25</f>
        <v>0</v>
      </c>
      <c r="M22" s="19">
        <f t="shared" si="2"/>
        <v>0</v>
      </c>
      <c r="O22" s="19">
        <f>'NO PAR 2'!AA25</f>
        <v>0</v>
      </c>
      <c r="Q22" s="19">
        <f>'NO PAR 2'!O25</f>
        <v>0</v>
      </c>
      <c r="R22" s="19">
        <f t="shared" si="0"/>
        <v>0</v>
      </c>
      <c r="T22" s="24">
        <f t="shared" si="3"/>
        <v>0</v>
      </c>
      <c r="U22" s="24">
        <f t="shared" si="4"/>
        <v>0</v>
      </c>
      <c r="V22" s="24">
        <f t="shared" si="5"/>
        <v>0</v>
      </c>
      <c r="W22" s="24">
        <f t="shared" si="6"/>
        <v>0</v>
      </c>
      <c r="X22" s="19">
        <f t="shared" si="7"/>
        <v>0</v>
      </c>
      <c r="Z22" s="19">
        <f>IF(X22&gt;=11,IF(#REF!&gt;=2,X22,10),X22)</f>
        <v>0</v>
      </c>
      <c r="AA22" s="22"/>
      <c r="AB22" s="45" t="str">
        <f t="shared" si="8"/>
        <v>Desaprobado</v>
      </c>
      <c r="AC22" s="45" t="str">
        <f t="shared" si="9"/>
        <v>Unidad II o III</v>
      </c>
      <c r="AD22" s="47"/>
      <c r="AE22" s="47"/>
      <c r="AF22" s="47"/>
      <c r="AG22" s="2">
        <f t="shared" si="10"/>
        <v>0</v>
      </c>
    </row>
    <row r="23" spans="1:33">
      <c r="A23" s="2">
        <v>21</v>
      </c>
      <c r="B23" s="15" t="str">
        <f>asistencia!B26</f>
        <v>Sifuentes</v>
      </c>
      <c r="C23" s="15" t="str">
        <f>asistencia!C26</f>
        <v>Penagos</v>
      </c>
      <c r="D23" s="15" t="str">
        <f>asistencia!D26</f>
        <v>gabriel Omar</v>
      </c>
      <c r="E23" s="19">
        <f>'NO PAR 2'!S26</f>
        <v>0</v>
      </c>
      <c r="G23" s="19">
        <f>'NO PAR 2'!G26</f>
        <v>0</v>
      </c>
      <c r="H23" s="19">
        <f t="shared" si="1"/>
        <v>0</v>
      </c>
      <c r="I23" s="19"/>
      <c r="J23" s="19">
        <f>'NO PAR 2'!W26</f>
        <v>0</v>
      </c>
      <c r="L23" s="19">
        <f>'NO PAR 2'!K26</f>
        <v>0</v>
      </c>
      <c r="M23" s="19">
        <f t="shared" si="2"/>
        <v>0</v>
      </c>
      <c r="O23" s="19">
        <f>'NO PAR 2'!AA26</f>
        <v>0</v>
      </c>
      <c r="Q23" s="19">
        <f>'NO PAR 2'!O26</f>
        <v>0</v>
      </c>
      <c r="R23" s="19">
        <f t="shared" si="0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f t="shared" si="6"/>
        <v>0</v>
      </c>
      <c r="X23" s="19">
        <v>10</v>
      </c>
      <c r="Z23" s="19">
        <f>IF(X23&gt;=11,IF(#REF!&gt;=2,X23,10),X23)</f>
        <v>10</v>
      </c>
      <c r="AA23" s="22"/>
      <c r="AB23" s="45" t="str">
        <f t="shared" si="8"/>
        <v>Desaprobado</v>
      </c>
      <c r="AC23" s="45" t="str">
        <f t="shared" si="9"/>
        <v>Unidad II o III</v>
      </c>
      <c r="AD23" s="47"/>
      <c r="AE23" s="47"/>
      <c r="AF23" s="47"/>
      <c r="AG23" s="2">
        <f t="shared" si="10"/>
        <v>10</v>
      </c>
    </row>
    <row r="24" spans="1:33">
      <c r="A24" s="2">
        <v>22</v>
      </c>
      <c r="B24" s="15" t="str">
        <f>asistencia!B27</f>
        <v>Silva</v>
      </c>
      <c r="C24" s="15" t="str">
        <f>asistencia!C27</f>
        <v>Natividad</v>
      </c>
      <c r="D24" s="15" t="str">
        <f>asistencia!D27</f>
        <v>Juan José</v>
      </c>
      <c r="E24" s="19">
        <f>'NO PAR 2'!S27</f>
        <v>0</v>
      </c>
      <c r="G24" s="19">
        <f>'NO PAR 2'!G27</f>
        <v>0</v>
      </c>
      <c r="H24" s="19">
        <f t="shared" si="1"/>
        <v>0</v>
      </c>
      <c r="I24" s="19"/>
      <c r="J24" s="19">
        <f>'NO PAR 2'!W27</f>
        <v>0</v>
      </c>
      <c r="L24" s="19">
        <f>'NO PAR 2'!K27</f>
        <v>0</v>
      </c>
      <c r="M24" s="19">
        <f t="shared" si="2"/>
        <v>0</v>
      </c>
      <c r="O24" s="19">
        <f>'NO PAR 2'!AA27</f>
        <v>0</v>
      </c>
      <c r="Q24" s="19">
        <f>'NO PAR 2'!O27</f>
        <v>0</v>
      </c>
      <c r="R24" s="19">
        <f t="shared" si="0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  <v>0</v>
      </c>
      <c r="X24" s="19">
        <f t="shared" si="7"/>
        <v>0</v>
      </c>
      <c r="Z24" s="19">
        <f>IF(X24&gt;=11,IF(#REF!&gt;=2,X24,10),X24)</f>
        <v>0</v>
      </c>
      <c r="AA24" s="22"/>
      <c r="AB24" s="45" t="str">
        <f t="shared" si="8"/>
        <v>Desaprobado</v>
      </c>
      <c r="AC24" s="45" t="str">
        <f t="shared" si="9"/>
        <v>Unidad II o III</v>
      </c>
      <c r="AD24" s="47"/>
      <c r="AE24" s="47"/>
      <c r="AF24" s="47"/>
      <c r="AG24" s="2">
        <f t="shared" si="10"/>
        <v>0</v>
      </c>
    </row>
    <row r="25" spans="1:33">
      <c r="A25" s="2">
        <v>23</v>
      </c>
      <c r="B25" s="15" t="str">
        <f>asistencia!B28</f>
        <v>Torres</v>
      </c>
      <c r="C25" s="15" t="str">
        <f>asistencia!C28</f>
        <v>Mata</v>
      </c>
      <c r="D25" s="15" t="str">
        <f>asistencia!D28</f>
        <v>Antony Joel</v>
      </c>
      <c r="E25" s="19">
        <f>'NO PAR 2'!S28</f>
        <v>0</v>
      </c>
      <c r="G25" s="19">
        <f>'NO PAR 2'!G28</f>
        <v>0</v>
      </c>
      <c r="H25" s="19">
        <f t="shared" si="1"/>
        <v>0</v>
      </c>
      <c r="I25" s="19"/>
      <c r="J25" s="19">
        <f>'NO PAR 2'!W28</f>
        <v>0</v>
      </c>
      <c r="L25" s="19">
        <f>'NO PAR 2'!K28</f>
        <v>0</v>
      </c>
      <c r="M25" s="19">
        <f t="shared" si="2"/>
        <v>0</v>
      </c>
      <c r="O25" s="19">
        <f>'NO PAR 2'!AA28</f>
        <v>0</v>
      </c>
      <c r="Q25" s="19">
        <f>'NO PAR 2'!O28</f>
        <v>0</v>
      </c>
      <c r="R25" s="19">
        <f t="shared" si="0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f t="shared" si="6"/>
        <v>0</v>
      </c>
      <c r="X25" s="19">
        <f t="shared" si="7"/>
        <v>0</v>
      </c>
      <c r="Z25" s="19">
        <f>IF(X25&gt;=11,IF(#REF!&gt;=2,X25,10),X25)</f>
        <v>0</v>
      </c>
      <c r="AA25" s="22"/>
      <c r="AB25" s="45" t="str">
        <f t="shared" si="8"/>
        <v>Desaprobado</v>
      </c>
      <c r="AC25" s="45" t="str">
        <f t="shared" si="9"/>
        <v>Unidad II o III</v>
      </c>
      <c r="AD25" s="47"/>
      <c r="AE25" s="47"/>
      <c r="AF25" s="47"/>
      <c r="AG25" s="2">
        <f t="shared" si="10"/>
        <v>0</v>
      </c>
    </row>
    <row r="26" spans="1:33">
      <c r="A26" s="2">
        <v>24</v>
      </c>
      <c r="B26" s="15" t="str">
        <f>asistencia!B29</f>
        <v>Urcia</v>
      </c>
      <c r="C26" s="15" t="str">
        <f>asistencia!C29</f>
        <v>Piedra</v>
      </c>
      <c r="D26" s="15" t="str">
        <f>asistencia!D29</f>
        <v>Sarita</v>
      </c>
      <c r="E26" s="19">
        <f>'NO PAR 2'!S29</f>
        <v>0</v>
      </c>
      <c r="G26" s="19">
        <f>'NO PAR 2'!G29</f>
        <v>0</v>
      </c>
      <c r="H26" s="19">
        <f t="shared" si="1"/>
        <v>0</v>
      </c>
      <c r="I26" s="19"/>
      <c r="J26" s="19">
        <f>'NO PAR 2'!W29</f>
        <v>0</v>
      </c>
      <c r="L26" s="19">
        <f>'NO PAR 2'!K29</f>
        <v>0</v>
      </c>
      <c r="M26" s="19">
        <f t="shared" si="2"/>
        <v>0</v>
      </c>
      <c r="O26" s="19">
        <f>'NO PAR 2'!AA29</f>
        <v>0</v>
      </c>
      <c r="Q26" s="19">
        <f>'NO PAR 2'!O29</f>
        <v>0</v>
      </c>
      <c r="R26" s="19">
        <f t="shared" si="0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  <v>0</v>
      </c>
      <c r="X26" s="19">
        <f t="shared" si="7"/>
        <v>0</v>
      </c>
      <c r="Z26" s="19">
        <f>IF(X26&gt;=11,IF(#REF!&gt;=2,X26,10),X26)</f>
        <v>0</v>
      </c>
      <c r="AA26" s="22"/>
      <c r="AB26" s="45" t="str">
        <f t="shared" si="8"/>
        <v>Desaprobado</v>
      </c>
      <c r="AC26" s="45" t="str">
        <f t="shared" si="9"/>
        <v>Unidad II o III</v>
      </c>
      <c r="AD26" s="47"/>
      <c r="AE26" s="47"/>
      <c r="AF26" s="47"/>
      <c r="AG26" s="2">
        <f t="shared" si="10"/>
        <v>0</v>
      </c>
    </row>
    <row r="27" spans="1:33">
      <c r="A27" s="2">
        <v>25</v>
      </c>
      <c r="B27" s="15" t="str">
        <f>asistencia!B30</f>
        <v>Urrutia</v>
      </c>
      <c r="C27" s="15" t="str">
        <f>asistencia!C30</f>
        <v>Vega</v>
      </c>
      <c r="D27" s="15" t="str">
        <f>asistencia!D30</f>
        <v>Elizabeth Nataly</v>
      </c>
      <c r="E27" s="19">
        <f>'NO PAR 2'!S30</f>
        <v>0</v>
      </c>
      <c r="G27" s="19">
        <f>'NO PAR 2'!G30</f>
        <v>0</v>
      </c>
      <c r="H27" s="19">
        <f t="shared" si="1"/>
        <v>0</v>
      </c>
      <c r="I27" s="19"/>
      <c r="J27" s="19">
        <f>'NO PAR 2'!W30</f>
        <v>0</v>
      </c>
      <c r="L27" s="19">
        <f>'NO PAR 2'!K30</f>
        <v>0</v>
      </c>
      <c r="M27" s="19">
        <f t="shared" si="2"/>
        <v>0</v>
      </c>
      <c r="O27" s="19">
        <f>'NO PAR 2'!AA30</f>
        <v>0</v>
      </c>
      <c r="Q27" s="19">
        <f>'NO PAR 2'!O30</f>
        <v>0</v>
      </c>
      <c r="R27" s="19">
        <f t="shared" si="0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f t="shared" si="6"/>
        <v>0</v>
      </c>
      <c r="X27" s="19">
        <f t="shared" si="7"/>
        <v>0</v>
      </c>
      <c r="Z27" s="19">
        <f>IF(X27&gt;=11,IF(#REF!&gt;=2,X27,10),X27)</f>
        <v>0</v>
      </c>
      <c r="AA27" s="22"/>
      <c r="AB27" s="45" t="str">
        <f t="shared" si="8"/>
        <v>Desaprobado</v>
      </c>
      <c r="AC27" s="45" t="str">
        <f t="shared" si="9"/>
        <v>Unidad II o III</v>
      </c>
      <c r="AD27" s="47"/>
      <c r="AE27" s="47"/>
      <c r="AF27" s="47"/>
      <c r="AG27" s="2">
        <f t="shared" si="10"/>
        <v>0</v>
      </c>
    </row>
    <row r="28" spans="1:33">
      <c r="A28" s="2">
        <v>26</v>
      </c>
      <c r="B28" s="15" t="str">
        <f>asistencia!B31</f>
        <v>Vega</v>
      </c>
      <c r="C28" s="15" t="str">
        <f>asistencia!C31</f>
        <v>Viera</v>
      </c>
      <c r="D28" s="15" t="str">
        <f>asistencia!D31</f>
        <v>Jhonas Abner</v>
      </c>
      <c r="E28" s="19">
        <f>'NO PAR 2'!S31</f>
        <v>0</v>
      </c>
      <c r="G28" s="19">
        <f>'NO PAR 2'!G31</f>
        <v>0</v>
      </c>
      <c r="H28" s="19">
        <f t="shared" si="1"/>
        <v>0</v>
      </c>
      <c r="I28" s="19"/>
      <c r="J28" s="19">
        <f>'NO PAR 2'!W31</f>
        <v>0</v>
      </c>
      <c r="L28" s="19">
        <f>'NO PAR 2'!K31</f>
        <v>0</v>
      </c>
      <c r="M28" s="19">
        <f t="shared" si="2"/>
        <v>0</v>
      </c>
      <c r="O28" s="19">
        <f>'NO PAR 2'!AA31</f>
        <v>0</v>
      </c>
      <c r="Q28" s="19">
        <f>'NO PAR 2'!O31</f>
        <v>0</v>
      </c>
      <c r="R28" s="19">
        <f t="shared" si="0"/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  <v>0</v>
      </c>
      <c r="X28" s="19">
        <f t="shared" si="7"/>
        <v>0</v>
      </c>
      <c r="Z28" s="19">
        <f>IF(X28&gt;=11,IF(#REF!&gt;=2,X28,10),X28)</f>
        <v>0</v>
      </c>
      <c r="AA28" s="22"/>
      <c r="AB28" s="45" t="str">
        <f t="shared" si="8"/>
        <v>Desaprobado</v>
      </c>
      <c r="AC28" s="45" t="str">
        <f t="shared" si="9"/>
        <v>Unidad II o III</v>
      </c>
      <c r="AD28" s="47"/>
      <c r="AE28" s="47"/>
      <c r="AF28" s="47"/>
      <c r="AG28" s="2">
        <f t="shared" si="10"/>
        <v>0</v>
      </c>
    </row>
    <row r="29" spans="1:33">
      <c r="A29" s="2">
        <v>27</v>
      </c>
      <c r="B29" s="15" t="str">
        <f>asistencia!B32</f>
        <v>Yupanqui</v>
      </c>
      <c r="C29" s="15" t="str">
        <f>asistencia!C32</f>
        <v>Bacilio</v>
      </c>
      <c r="D29" s="15" t="str">
        <f>asistencia!D32</f>
        <v>Carla Ivon</v>
      </c>
      <c r="E29" s="19">
        <f>'NO PAR 2'!S32</f>
        <v>0</v>
      </c>
      <c r="G29" s="19">
        <f>'NO PAR 2'!G32</f>
        <v>0</v>
      </c>
      <c r="H29" s="19">
        <f t="shared" si="1"/>
        <v>0</v>
      </c>
      <c r="I29" s="19"/>
      <c r="J29" s="19">
        <f>'NO PAR 2'!W32</f>
        <v>0</v>
      </c>
      <c r="L29" s="19">
        <f>'NO PAR 2'!K32</f>
        <v>0</v>
      </c>
      <c r="M29" s="19">
        <f t="shared" si="2"/>
        <v>0</v>
      </c>
      <c r="O29" s="19">
        <f>'NO PAR 2'!AA32</f>
        <v>0</v>
      </c>
      <c r="Q29" s="19">
        <f>'NO PAR 2'!O32</f>
        <v>0</v>
      </c>
      <c r="R29" s="19">
        <f t="shared" si="0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f t="shared" si="6"/>
        <v>0</v>
      </c>
      <c r="X29" s="19">
        <f t="shared" si="7"/>
        <v>0</v>
      </c>
      <c r="Z29" s="19">
        <f>IF(X29&gt;=11,IF(#REF!&gt;=2,X29,10),X29)</f>
        <v>0</v>
      </c>
      <c r="AA29" s="22"/>
      <c r="AB29" s="45" t="str">
        <f t="shared" si="8"/>
        <v>Desaprobado</v>
      </c>
      <c r="AC29" s="45" t="str">
        <f t="shared" si="9"/>
        <v>Unidad II o III</v>
      </c>
      <c r="AD29" s="47"/>
      <c r="AE29" s="47"/>
      <c r="AF29" s="47"/>
      <c r="AG29" s="2">
        <f t="shared" si="10"/>
        <v>0</v>
      </c>
    </row>
    <row r="30" spans="1:33">
      <c r="A30" s="2">
        <v>28</v>
      </c>
      <c r="B30" s="15">
        <f>asistencia!B33</f>
        <v>0</v>
      </c>
      <c r="C30" s="15">
        <f>asistencia!C33</f>
        <v>0</v>
      </c>
      <c r="D30" s="15">
        <f>asistencia!D33</f>
        <v>0</v>
      </c>
      <c r="E30" s="19">
        <f>'NO PAR 2'!S33</f>
        <v>0</v>
      </c>
      <c r="G30" s="19">
        <f>'NO PAR 2'!G33</f>
        <v>0</v>
      </c>
      <c r="H30" s="19">
        <f t="shared" si="1"/>
        <v>0</v>
      </c>
      <c r="I30" s="19"/>
      <c r="J30" s="19">
        <f>'NO PAR 2'!W33</f>
        <v>0</v>
      </c>
      <c r="L30" s="19">
        <f>'NO PAR 2'!K33</f>
        <v>0</v>
      </c>
      <c r="M30" s="19">
        <f t="shared" si="2"/>
        <v>0</v>
      </c>
      <c r="O30" s="19">
        <f>'NO PAR 2'!AA33</f>
        <v>0</v>
      </c>
      <c r="Q30" s="19">
        <f>'NO PAR 2'!O33</f>
        <v>0</v>
      </c>
      <c r="R30" s="19">
        <f t="shared" si="0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4">
        <f t="shared" si="6"/>
        <v>0</v>
      </c>
      <c r="X30" s="19">
        <f t="shared" si="7"/>
        <v>0</v>
      </c>
      <c r="Z30" s="19">
        <f>IF(X30&gt;=11,IF(#REF!&gt;=2,X30,10),X30)</f>
        <v>0</v>
      </c>
      <c r="AA30" s="22"/>
      <c r="AB30" s="45" t="str">
        <f t="shared" si="8"/>
        <v>Desaprobado</v>
      </c>
      <c r="AC30" s="45" t="str">
        <f t="shared" si="9"/>
        <v>Unidad II o III</v>
      </c>
      <c r="AD30" s="47"/>
      <c r="AE30" s="47"/>
      <c r="AF30" s="47"/>
      <c r="AG30" s="2">
        <f t="shared" si="10"/>
        <v>0</v>
      </c>
    </row>
    <row r="31" spans="1:33">
      <c r="A31" s="2">
        <v>29</v>
      </c>
      <c r="B31" s="15">
        <f>asistencia!B34</f>
        <v>0</v>
      </c>
      <c r="C31" s="15">
        <f>asistencia!C34</f>
        <v>0</v>
      </c>
      <c r="D31" s="15">
        <f>asistencia!D34</f>
        <v>0</v>
      </c>
      <c r="E31" s="19">
        <f>'NO PAR 2'!S34</f>
        <v>0</v>
      </c>
      <c r="G31" s="19">
        <f>'NO PAR 2'!G34</f>
        <v>0</v>
      </c>
      <c r="H31" s="19">
        <f t="shared" si="1"/>
        <v>0</v>
      </c>
      <c r="I31" s="19"/>
      <c r="J31" s="19">
        <f>'NO PAR 2'!W34</f>
        <v>0</v>
      </c>
      <c r="L31" s="19">
        <f>'NO PAR 2'!K34</f>
        <v>0</v>
      </c>
      <c r="M31" s="19">
        <f t="shared" si="2"/>
        <v>0</v>
      </c>
      <c r="O31" s="19">
        <f>'NO PAR 2'!AA34</f>
        <v>0</v>
      </c>
      <c r="Q31" s="19">
        <f>'NO PAR 2'!O34</f>
        <v>0</v>
      </c>
      <c r="R31" s="19">
        <f t="shared" si="0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f t="shared" si="6"/>
        <v>0</v>
      </c>
      <c r="X31" s="19">
        <f t="shared" si="7"/>
        <v>0</v>
      </c>
      <c r="Z31" s="19">
        <f>IF(X31&gt;=11,IF(#REF!&gt;=2,X31,10),X31)</f>
        <v>0</v>
      </c>
      <c r="AA31" s="22"/>
      <c r="AB31" s="45" t="str">
        <f t="shared" si="8"/>
        <v>Desaprobado</v>
      </c>
      <c r="AC31" s="45" t="str">
        <f t="shared" si="9"/>
        <v>Unidad II o III</v>
      </c>
      <c r="AD31" s="47"/>
      <c r="AE31" s="47"/>
      <c r="AF31" s="47"/>
      <c r="AG31" s="2">
        <f t="shared" si="10"/>
        <v>0</v>
      </c>
    </row>
    <row r="32" spans="1:33">
      <c r="A32" s="2">
        <v>30</v>
      </c>
      <c r="B32" s="15">
        <f>asistencia!B35</f>
        <v>0</v>
      </c>
      <c r="C32" s="15">
        <f>asistencia!C35</f>
        <v>0</v>
      </c>
      <c r="D32" s="15">
        <f>asistencia!D35</f>
        <v>0</v>
      </c>
      <c r="E32" s="19">
        <f>'NO PAR 2'!S35</f>
        <v>0</v>
      </c>
      <c r="G32" s="19">
        <f>'NO PAR 2'!G35</f>
        <v>0</v>
      </c>
      <c r="H32" s="19">
        <f t="shared" si="1"/>
        <v>0</v>
      </c>
      <c r="I32" s="19"/>
      <c r="J32" s="19">
        <f>'NO PAR 2'!W35</f>
        <v>0</v>
      </c>
      <c r="L32" s="19">
        <f>'NO PAR 2'!K35</f>
        <v>0</v>
      </c>
      <c r="M32" s="19">
        <f t="shared" si="2"/>
        <v>0</v>
      </c>
      <c r="O32" s="19">
        <f>'NO PAR 2'!AA35</f>
        <v>0</v>
      </c>
      <c r="Q32" s="19">
        <f>'NO PAR 2'!O35</f>
        <v>0</v>
      </c>
      <c r="R32" s="19">
        <f t="shared" si="0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4">
        <f t="shared" si="6"/>
        <v>0</v>
      </c>
      <c r="X32" s="19">
        <f t="shared" si="7"/>
        <v>0</v>
      </c>
      <c r="Z32" s="19">
        <f>IF(X32&gt;=11,IF(#REF!&gt;=2,X32,10),X32)</f>
        <v>0</v>
      </c>
      <c r="AA32" s="22"/>
      <c r="AB32" s="45" t="str">
        <f t="shared" si="8"/>
        <v>Desaprobado</v>
      </c>
      <c r="AC32" s="45" t="str">
        <f t="shared" si="9"/>
        <v>Unidad II o III</v>
      </c>
      <c r="AD32" s="47"/>
      <c r="AE32" s="47"/>
      <c r="AF32" s="47"/>
      <c r="AG32" s="2">
        <f t="shared" si="10"/>
        <v>0</v>
      </c>
    </row>
    <row r="33" spans="1:33">
      <c r="A33" s="2">
        <v>31</v>
      </c>
      <c r="B33" s="15">
        <f>asistencia!B36</f>
        <v>0</v>
      </c>
      <c r="C33" s="15">
        <f>asistencia!C36</f>
        <v>0</v>
      </c>
      <c r="D33" s="15">
        <f>asistencia!D36</f>
        <v>0</v>
      </c>
      <c r="E33" s="19">
        <f>'NO PAR 2'!S36</f>
        <v>0</v>
      </c>
      <c r="G33" s="19">
        <f>'NO PAR 2'!G36</f>
        <v>0</v>
      </c>
      <c r="H33" s="19">
        <f t="shared" si="1"/>
        <v>0</v>
      </c>
      <c r="I33" s="19"/>
      <c r="J33" s="19">
        <f>'NO PAR 2'!W36</f>
        <v>0</v>
      </c>
      <c r="L33" s="19">
        <f>'NO PAR 2'!K36</f>
        <v>0</v>
      </c>
      <c r="M33" s="19">
        <f t="shared" si="2"/>
        <v>0</v>
      </c>
      <c r="O33" s="19">
        <f>'NO PAR 2'!AA36</f>
        <v>0</v>
      </c>
      <c r="Q33" s="19">
        <f>'NO PAR 2'!O36</f>
        <v>0</v>
      </c>
      <c r="R33" s="19">
        <f t="shared" si="0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4">
        <f t="shared" si="6"/>
        <v>0</v>
      </c>
      <c r="X33" s="19">
        <f t="shared" si="7"/>
        <v>0</v>
      </c>
      <c r="Z33" s="19">
        <f>IF(X33&gt;=11,IF(#REF!&gt;=2,X33,10),X33)</f>
        <v>0</v>
      </c>
      <c r="AA33" s="22"/>
      <c r="AB33" s="45" t="str">
        <f t="shared" si="8"/>
        <v>Desaprobado</v>
      </c>
      <c r="AC33" s="45" t="str">
        <f t="shared" si="9"/>
        <v>Unidad II o III</v>
      </c>
      <c r="AD33" s="47"/>
      <c r="AE33" s="47"/>
      <c r="AF33" s="47"/>
      <c r="AG33" s="2">
        <f t="shared" si="10"/>
        <v>0</v>
      </c>
    </row>
    <row r="34" spans="1:33">
      <c r="A34" s="2">
        <v>32</v>
      </c>
      <c r="B34" s="15">
        <f>asistencia!B37</f>
        <v>0</v>
      </c>
      <c r="C34" s="15">
        <f>asistencia!C37</f>
        <v>0</v>
      </c>
      <c r="D34" s="15">
        <f>asistencia!D37</f>
        <v>0</v>
      </c>
      <c r="E34" s="19">
        <f>'NO PAR 2'!S37</f>
        <v>0</v>
      </c>
      <c r="G34" s="19">
        <f>'NO PAR 2'!G37</f>
        <v>0</v>
      </c>
      <c r="H34" s="19">
        <f t="shared" si="1"/>
        <v>0</v>
      </c>
      <c r="I34" s="19"/>
      <c r="J34" s="19">
        <f>'NO PAR 2'!W37</f>
        <v>0</v>
      </c>
      <c r="L34" s="19">
        <f>'NO PAR 2'!K37</f>
        <v>0</v>
      </c>
      <c r="M34" s="19">
        <f t="shared" si="2"/>
        <v>0</v>
      </c>
      <c r="O34" s="19">
        <f>'NO PAR 2'!AA37</f>
        <v>0</v>
      </c>
      <c r="Q34" s="19">
        <f>'NO PAR 2'!O37</f>
        <v>0</v>
      </c>
      <c r="R34" s="19">
        <f t="shared" si="0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  <v>0</v>
      </c>
      <c r="X34" s="19">
        <f t="shared" si="7"/>
        <v>0</v>
      </c>
      <c r="Z34" s="19">
        <f>IF(X34&gt;=11,IF(#REF!&gt;=2,X34,10),X34)</f>
        <v>0</v>
      </c>
      <c r="AA34" s="22"/>
      <c r="AB34" s="45" t="str">
        <f t="shared" si="8"/>
        <v>Desaprobado</v>
      </c>
      <c r="AC34" s="45" t="str">
        <f t="shared" si="9"/>
        <v>Unidad II o III</v>
      </c>
      <c r="AD34" s="47"/>
      <c r="AE34" s="47"/>
      <c r="AF34" s="47"/>
      <c r="AG34" s="2">
        <f t="shared" si="10"/>
        <v>0</v>
      </c>
    </row>
    <row r="35" spans="1:33">
      <c r="A35" s="2">
        <v>33</v>
      </c>
      <c r="B35" s="15">
        <f>asistencia!B38</f>
        <v>0</v>
      </c>
      <c r="C35" s="15">
        <f>asistencia!C38</f>
        <v>0</v>
      </c>
      <c r="D35" s="15">
        <f>asistencia!D38</f>
        <v>0</v>
      </c>
      <c r="E35" s="19">
        <f>'NO PAR 2'!S38</f>
        <v>0</v>
      </c>
      <c r="G35" s="19">
        <f>'NO PAR 2'!G38</f>
        <v>0</v>
      </c>
      <c r="H35" s="19">
        <f t="shared" si="1"/>
        <v>0</v>
      </c>
      <c r="I35" s="19"/>
      <c r="J35" s="19">
        <f>'NO PAR 2'!W38</f>
        <v>0</v>
      </c>
      <c r="L35" s="19">
        <f>'NO PAR 2'!K38</f>
        <v>0</v>
      </c>
      <c r="M35" s="19">
        <f t="shared" si="2"/>
        <v>0</v>
      </c>
      <c r="O35" s="19">
        <f>'NO PAR 2'!AA38</f>
        <v>0</v>
      </c>
      <c r="Q35" s="19">
        <f>'NO PAR 2'!O38</f>
        <v>0</v>
      </c>
      <c r="R35" s="19">
        <f t="shared" si="0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4">
        <f t="shared" si="6"/>
        <v>0</v>
      </c>
      <c r="X35" s="19">
        <f t="shared" si="7"/>
        <v>0</v>
      </c>
      <c r="Z35" s="19">
        <f>IF(X35&gt;=11,IF(#REF!&gt;=2,X35,10),X35)</f>
        <v>0</v>
      </c>
      <c r="AA35" s="22"/>
      <c r="AB35" s="45" t="str">
        <f t="shared" si="8"/>
        <v>Desaprobado</v>
      </c>
      <c r="AC35" s="45" t="str">
        <f t="shared" si="9"/>
        <v>Unidad II o III</v>
      </c>
      <c r="AD35" s="47"/>
      <c r="AE35" s="47"/>
      <c r="AF35" s="47"/>
      <c r="AG35" s="2">
        <f t="shared" si="10"/>
        <v>0</v>
      </c>
    </row>
    <row r="36" spans="1:33">
      <c r="A36" s="2">
        <v>34</v>
      </c>
      <c r="B36" s="16">
        <f>asistencia!B39</f>
        <v>0</v>
      </c>
      <c r="C36" s="16">
        <f>asistencia!C39</f>
        <v>0</v>
      </c>
      <c r="D36" s="16">
        <f>asistencia!D39</f>
        <v>0</v>
      </c>
      <c r="E36" s="19">
        <f>'NO PAR 2'!S39</f>
        <v>0</v>
      </c>
      <c r="G36" s="19">
        <f>'NO PAR 2'!G39</f>
        <v>0</v>
      </c>
      <c r="H36" s="19">
        <f t="shared" si="1"/>
        <v>0</v>
      </c>
      <c r="I36" s="19"/>
      <c r="J36" s="19">
        <f>'NO PAR 2'!W39</f>
        <v>0</v>
      </c>
      <c r="L36" s="19">
        <f>'NO PAR 2'!K39</f>
        <v>0</v>
      </c>
      <c r="M36" s="19">
        <f t="shared" si="2"/>
        <v>0</v>
      </c>
      <c r="O36" s="19">
        <f>'NO PAR 2'!AA39</f>
        <v>0</v>
      </c>
      <c r="Q36" s="19">
        <f>'NO PAR 2'!O39</f>
        <v>0</v>
      </c>
      <c r="R36" s="19">
        <f t="shared" si="0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  <v>0</v>
      </c>
      <c r="X36" s="19">
        <f t="shared" si="7"/>
        <v>0</v>
      </c>
      <c r="Z36" s="19">
        <f>IF(X36&gt;=11,IF(#REF!&gt;=2,X36,10),X36)</f>
        <v>0</v>
      </c>
      <c r="AA36" s="22"/>
      <c r="AB36" s="45" t="str">
        <f t="shared" si="8"/>
        <v>Desaprobado</v>
      </c>
      <c r="AC36" s="45" t="str">
        <f t="shared" si="9"/>
        <v>Unidad II o III</v>
      </c>
      <c r="AD36" s="47"/>
      <c r="AE36" s="47"/>
      <c r="AF36" s="47"/>
      <c r="AG36" s="2">
        <f t="shared" si="10"/>
        <v>0</v>
      </c>
    </row>
    <row r="37" spans="1:33">
      <c r="A37" s="2">
        <v>35</v>
      </c>
      <c r="B37" s="15">
        <f>asistencia!B40</f>
        <v>0</v>
      </c>
      <c r="C37" s="15">
        <f>asistencia!C40</f>
        <v>0</v>
      </c>
      <c r="D37" s="15">
        <f>asistencia!D40</f>
        <v>0</v>
      </c>
      <c r="E37" s="19">
        <f>'NO PAR 2'!S40</f>
        <v>0</v>
      </c>
      <c r="G37" s="19">
        <f>'NO PAR 2'!G40</f>
        <v>0</v>
      </c>
      <c r="H37" s="19">
        <f t="shared" si="1"/>
        <v>0</v>
      </c>
      <c r="I37" s="19"/>
      <c r="J37" s="19">
        <f>'NO PAR 2'!W40</f>
        <v>0</v>
      </c>
      <c r="L37" s="19">
        <f>'NO PAR 2'!K40</f>
        <v>0</v>
      </c>
      <c r="M37" s="19">
        <f t="shared" si="2"/>
        <v>0</v>
      </c>
      <c r="O37" s="19">
        <f>'NO PAR 2'!AA40</f>
        <v>0</v>
      </c>
      <c r="Q37" s="19">
        <f>'NO PAR 2'!O40</f>
        <v>0</v>
      </c>
      <c r="R37" s="19">
        <f t="shared" si="0"/>
        <v>0</v>
      </c>
      <c r="T37" s="24">
        <f t="shared" si="3"/>
        <v>0</v>
      </c>
      <c r="U37" s="24">
        <f t="shared" si="4"/>
        <v>0</v>
      </c>
      <c r="V37" s="24">
        <f t="shared" si="5"/>
        <v>0</v>
      </c>
      <c r="W37" s="24">
        <f t="shared" si="6"/>
        <v>0</v>
      </c>
      <c r="X37" s="19">
        <f t="shared" si="7"/>
        <v>0</v>
      </c>
      <c r="Z37" s="19">
        <f>IF(X37&gt;=11,IF(#REF!&gt;=2,X37,10),X37)</f>
        <v>0</v>
      </c>
      <c r="AA37" s="22"/>
      <c r="AB37" s="45" t="str">
        <f t="shared" si="8"/>
        <v>Desaprobado</v>
      </c>
      <c r="AC37" s="45" t="str">
        <f t="shared" si="9"/>
        <v>Unidad II o III</v>
      </c>
      <c r="AD37" s="47"/>
      <c r="AE37" s="47"/>
      <c r="AF37" s="47"/>
      <c r="AG37" s="2">
        <f t="shared" si="10"/>
        <v>0</v>
      </c>
    </row>
    <row r="38" spans="1:33">
      <c r="A38" s="2">
        <v>36</v>
      </c>
      <c r="B38" s="15">
        <f>asistencia!B41</f>
        <v>0</v>
      </c>
      <c r="C38" s="15">
        <f>asistencia!C41</f>
        <v>0</v>
      </c>
      <c r="D38" s="15">
        <f>asistencia!D41</f>
        <v>0</v>
      </c>
      <c r="E38" s="19">
        <f>'NO PAR 2'!S41</f>
        <v>0</v>
      </c>
      <c r="G38" s="19">
        <f>'NO PAR 2'!G41</f>
        <v>0</v>
      </c>
      <c r="H38" s="19">
        <f t="shared" si="1"/>
        <v>0</v>
      </c>
      <c r="I38" s="19"/>
      <c r="J38" s="19">
        <f>'NO PAR 2'!W41</f>
        <v>0</v>
      </c>
      <c r="L38" s="19">
        <f>'NO PAR 2'!K41</f>
        <v>0</v>
      </c>
      <c r="M38" s="19">
        <f t="shared" si="2"/>
        <v>0</v>
      </c>
      <c r="O38" s="19">
        <f>'NO PAR 2'!AA41</f>
        <v>0</v>
      </c>
      <c r="Q38" s="19">
        <f>'NO PAR 2'!O41</f>
        <v>0</v>
      </c>
      <c r="R38" s="19">
        <f t="shared" si="0"/>
        <v>0</v>
      </c>
      <c r="T38" s="24">
        <f t="shared" si="3"/>
        <v>0</v>
      </c>
      <c r="U38" s="24">
        <f t="shared" si="4"/>
        <v>0</v>
      </c>
      <c r="V38" s="24">
        <f t="shared" si="5"/>
        <v>0</v>
      </c>
      <c r="W38" s="24">
        <f t="shared" si="6"/>
        <v>0</v>
      </c>
      <c r="X38" s="19">
        <f t="shared" si="7"/>
        <v>0</v>
      </c>
      <c r="Z38" s="19">
        <f>IF(X38&gt;=11,IF(#REF!&gt;=2,X38,10),X38)</f>
        <v>0</v>
      </c>
      <c r="AA38" s="22"/>
      <c r="AB38" s="45" t="str">
        <f t="shared" si="8"/>
        <v>Desaprobado</v>
      </c>
      <c r="AC38" s="45" t="str">
        <f t="shared" si="9"/>
        <v>Unidad II o III</v>
      </c>
      <c r="AD38" s="47"/>
      <c r="AE38" s="47"/>
      <c r="AF38" s="47"/>
      <c r="AG38" s="2">
        <f t="shared" si="10"/>
        <v>0</v>
      </c>
    </row>
    <row r="39" spans="1:33">
      <c r="A39" s="2">
        <v>37</v>
      </c>
      <c r="B39" s="15">
        <f>asistencia!B42</f>
        <v>0</v>
      </c>
      <c r="C39" s="15">
        <f>asistencia!C42</f>
        <v>0</v>
      </c>
      <c r="D39" s="15">
        <f>asistencia!D42</f>
        <v>0</v>
      </c>
      <c r="E39" s="19">
        <f>'NO PAR 2'!S42</f>
        <v>0</v>
      </c>
      <c r="G39" s="19">
        <f>'NO PAR 2'!G42</f>
        <v>0</v>
      </c>
      <c r="H39" s="19">
        <f t="shared" si="1"/>
        <v>0</v>
      </c>
      <c r="I39" s="19"/>
      <c r="J39" s="19">
        <f>'NO PAR 2'!W42</f>
        <v>0</v>
      </c>
      <c r="L39" s="19">
        <f>'NO PAR 2'!K42</f>
        <v>0</v>
      </c>
      <c r="M39" s="19">
        <f t="shared" si="2"/>
        <v>0</v>
      </c>
      <c r="O39" s="19">
        <f>'NO PAR 2'!AA42</f>
        <v>0</v>
      </c>
      <c r="Q39" s="19">
        <f>'NO PAR 2'!O42</f>
        <v>0</v>
      </c>
      <c r="R39" s="19">
        <f t="shared" si="0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4">
        <f t="shared" si="6"/>
        <v>0</v>
      </c>
      <c r="X39" s="19">
        <f t="shared" si="7"/>
        <v>0</v>
      </c>
      <c r="Z39" s="19">
        <f>IF(X39&gt;=11,IF(#REF!&gt;=2,X39,10),X39)</f>
        <v>0</v>
      </c>
      <c r="AA39" s="22"/>
      <c r="AB39" s="45" t="str">
        <f t="shared" si="8"/>
        <v>Desaprobado</v>
      </c>
      <c r="AC39" s="45" t="str">
        <f t="shared" si="9"/>
        <v>Unidad II o III</v>
      </c>
      <c r="AD39" s="47"/>
      <c r="AE39" s="47"/>
      <c r="AF39" s="47"/>
      <c r="AG39" s="2">
        <f t="shared" si="10"/>
        <v>0</v>
      </c>
    </row>
    <row r="40" spans="1:33">
      <c r="A40" s="2">
        <v>38</v>
      </c>
      <c r="B40" s="15">
        <f>asistencia!B43</f>
        <v>0</v>
      </c>
      <c r="C40" s="15">
        <f>asistencia!C43</f>
        <v>0</v>
      </c>
      <c r="D40" s="15">
        <f>asistencia!D43</f>
        <v>0</v>
      </c>
      <c r="E40" s="19">
        <f>'NO PAR 2'!S43</f>
        <v>0</v>
      </c>
      <c r="G40" s="19">
        <f>'NO PAR 2'!G43</f>
        <v>0</v>
      </c>
      <c r="H40" s="19">
        <f t="shared" si="1"/>
        <v>0</v>
      </c>
      <c r="I40" s="19"/>
      <c r="J40" s="19">
        <f>'NO PAR 2'!W43</f>
        <v>0</v>
      </c>
      <c r="L40" s="19">
        <f>'NO PAR 2'!K43</f>
        <v>0</v>
      </c>
      <c r="M40" s="19">
        <f t="shared" si="2"/>
        <v>0</v>
      </c>
      <c r="O40" s="19">
        <f>'NO PAR 2'!AA43</f>
        <v>0</v>
      </c>
      <c r="Q40" s="19">
        <f>'NO PAR 2'!O43</f>
        <v>0</v>
      </c>
      <c r="R40" s="19">
        <f t="shared" si="0"/>
        <v>0</v>
      </c>
      <c r="T40" s="24">
        <f t="shared" si="3"/>
        <v>0</v>
      </c>
      <c r="U40" s="24">
        <f t="shared" si="4"/>
        <v>0</v>
      </c>
      <c r="V40" s="24">
        <f t="shared" si="5"/>
        <v>0</v>
      </c>
      <c r="W40" s="24">
        <f t="shared" si="6"/>
        <v>0</v>
      </c>
      <c r="X40" s="19">
        <f t="shared" si="7"/>
        <v>0</v>
      </c>
      <c r="Z40" s="19">
        <f>IF(X40&gt;=11,IF(#REF!&gt;=2,X40,10),X40)</f>
        <v>0</v>
      </c>
      <c r="AA40" s="22"/>
      <c r="AB40" s="45" t="str">
        <f t="shared" si="8"/>
        <v>Desaprobado</v>
      </c>
      <c r="AC40" s="45" t="str">
        <f t="shared" si="9"/>
        <v>Unidad II o III</v>
      </c>
      <c r="AD40" s="47"/>
      <c r="AE40" s="47"/>
      <c r="AF40" s="47"/>
      <c r="AG40" s="2">
        <f t="shared" si="10"/>
        <v>0</v>
      </c>
    </row>
    <row r="41" spans="1:33">
      <c r="A41" s="2">
        <v>39</v>
      </c>
      <c r="B41" s="15">
        <f>asistencia!B44</f>
        <v>0</v>
      </c>
      <c r="C41" s="15">
        <f>asistencia!C44</f>
        <v>0</v>
      </c>
      <c r="D41" s="15">
        <f>asistencia!D44</f>
        <v>0</v>
      </c>
      <c r="E41" s="19">
        <f>'NO PAR 2'!S44</f>
        <v>0</v>
      </c>
      <c r="G41" s="19">
        <f>'NO PAR 2'!G44</f>
        <v>0</v>
      </c>
      <c r="H41" s="19">
        <f t="shared" si="1"/>
        <v>0</v>
      </c>
      <c r="I41" s="19"/>
      <c r="J41" s="19">
        <f>'NO PAR 2'!W44</f>
        <v>0</v>
      </c>
      <c r="L41" s="19">
        <f>'NO PAR 2'!K44</f>
        <v>0</v>
      </c>
      <c r="M41" s="19">
        <f t="shared" si="2"/>
        <v>0</v>
      </c>
      <c r="O41" s="19">
        <f>'NO PAR 2'!AA44</f>
        <v>0</v>
      </c>
      <c r="Q41" s="19">
        <f>'NO PAR 2'!O44</f>
        <v>0</v>
      </c>
      <c r="R41" s="19">
        <f t="shared" si="0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4">
        <f t="shared" si="6"/>
        <v>0</v>
      </c>
      <c r="X41" s="19">
        <f t="shared" si="7"/>
        <v>0</v>
      </c>
      <c r="Z41" s="19">
        <f>IF(X41&gt;=11,IF(#REF!&gt;=2,X41,10),X41)</f>
        <v>0</v>
      </c>
      <c r="AA41" s="22"/>
      <c r="AB41" s="45" t="str">
        <f t="shared" si="8"/>
        <v>Desaprobado</v>
      </c>
      <c r="AC41" s="45" t="str">
        <f t="shared" si="9"/>
        <v>Unidad II o III</v>
      </c>
      <c r="AD41" s="47"/>
      <c r="AE41" s="47"/>
      <c r="AF41" s="47"/>
      <c r="AG41" s="2">
        <f t="shared" si="10"/>
        <v>0</v>
      </c>
    </row>
    <row r="42" spans="1:33">
      <c r="A42" s="2">
        <v>40</v>
      </c>
      <c r="B42" s="15">
        <f>asistencia!B45</f>
        <v>0</v>
      </c>
      <c r="C42" s="15">
        <f>asistencia!C45</f>
        <v>0</v>
      </c>
      <c r="D42" s="15">
        <f>asistencia!D45</f>
        <v>0</v>
      </c>
      <c r="E42" s="19">
        <f>'NO PAR 2'!S45</f>
        <v>0</v>
      </c>
      <c r="G42" s="19">
        <f>'NO PAR 2'!G45</f>
        <v>0</v>
      </c>
      <c r="H42" s="19">
        <f t="shared" si="1"/>
        <v>0</v>
      </c>
      <c r="I42" s="19"/>
      <c r="J42" s="19">
        <f>'NO PAR 2'!W45</f>
        <v>0</v>
      </c>
      <c r="L42" s="19">
        <f>'NO PAR 2'!K45</f>
        <v>0</v>
      </c>
      <c r="M42" s="19">
        <f t="shared" si="2"/>
        <v>0</v>
      </c>
      <c r="O42" s="19">
        <f>'NO PAR 2'!AA45</f>
        <v>0</v>
      </c>
      <c r="Q42" s="19">
        <f>'NO PAR 2'!O45</f>
        <v>0</v>
      </c>
      <c r="R42" s="19">
        <f t="shared" si="0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  <v>0</v>
      </c>
      <c r="X42" s="19">
        <f t="shared" si="7"/>
        <v>0</v>
      </c>
      <c r="Z42" s="19">
        <f>IF(X42&gt;=11,IF(#REF!&gt;=2,X42,10),X42)</f>
        <v>0</v>
      </c>
      <c r="AA42" s="22"/>
      <c r="AB42" s="45" t="str">
        <f t="shared" si="8"/>
        <v>Desaprobado</v>
      </c>
      <c r="AC42" s="45" t="str">
        <f t="shared" si="9"/>
        <v>Unidad II o III</v>
      </c>
      <c r="AD42" s="47"/>
      <c r="AE42" s="47"/>
      <c r="AF42" s="47"/>
      <c r="AG42" s="2">
        <f t="shared" si="10"/>
        <v>0</v>
      </c>
    </row>
    <row r="43" spans="1:33">
      <c r="A43" s="2">
        <v>41</v>
      </c>
      <c r="B43" s="15">
        <f>asistencia!B46</f>
        <v>0</v>
      </c>
      <c r="C43" s="15">
        <f>asistencia!C46</f>
        <v>0</v>
      </c>
      <c r="D43" s="15">
        <f>asistencia!D46</f>
        <v>0</v>
      </c>
      <c r="E43" s="19">
        <f>'NO PAR 2'!S46</f>
        <v>0</v>
      </c>
      <c r="G43" s="19">
        <f>'NO PAR 2'!G46</f>
        <v>0</v>
      </c>
      <c r="H43" s="19">
        <f t="shared" si="1"/>
        <v>0</v>
      </c>
      <c r="I43" s="19"/>
      <c r="J43" s="19">
        <f>'NO PAR 2'!W46</f>
        <v>0</v>
      </c>
      <c r="L43" s="19">
        <f>'NO PAR 2'!K46</f>
        <v>0</v>
      </c>
      <c r="M43" s="19">
        <f t="shared" si="2"/>
        <v>0</v>
      </c>
      <c r="O43" s="19">
        <f>'NO PAR 2'!AA46</f>
        <v>0</v>
      </c>
      <c r="Q43" s="19">
        <f>'NO PAR 2'!O46</f>
        <v>0</v>
      </c>
      <c r="R43" s="19">
        <f t="shared" si="0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4">
        <f t="shared" si="6"/>
        <v>0</v>
      </c>
      <c r="X43" s="19">
        <f t="shared" si="7"/>
        <v>0</v>
      </c>
      <c r="Z43" s="19">
        <f>IF(X43&gt;=11,IF(#REF!&gt;=2,X43,10),X43)</f>
        <v>0</v>
      </c>
      <c r="AA43" s="22"/>
      <c r="AB43" s="45" t="str">
        <f t="shared" si="8"/>
        <v>Desaprobado</v>
      </c>
      <c r="AC43" s="45" t="str">
        <f t="shared" si="9"/>
        <v>Unidad II o III</v>
      </c>
      <c r="AD43" s="47"/>
      <c r="AE43" s="47"/>
      <c r="AF43" s="47"/>
      <c r="AG43" s="2">
        <f t="shared" si="10"/>
        <v>0</v>
      </c>
    </row>
    <row r="44" spans="1:33">
      <c r="A44" s="9">
        <v>42</v>
      </c>
      <c r="B44" s="17">
        <f>asistencia!B47</f>
        <v>0</v>
      </c>
      <c r="C44" s="17">
        <f>asistencia!C47</f>
        <v>0</v>
      </c>
      <c r="D44" s="17">
        <f>asistencia!D47</f>
        <v>0</v>
      </c>
      <c r="E44" s="20">
        <f>'NO PAR 2'!S47</f>
        <v>0</v>
      </c>
      <c r="G44" s="19">
        <f>'NO PAR 2'!G47</f>
        <v>0</v>
      </c>
      <c r="H44" s="19">
        <f t="shared" si="1"/>
        <v>0</v>
      </c>
      <c r="I44" s="20"/>
      <c r="J44" s="20">
        <f>'NO PAR 2'!W47</f>
        <v>0</v>
      </c>
      <c r="L44" s="19">
        <f>'NO PAR 2'!K47</f>
        <v>0</v>
      </c>
      <c r="M44" s="19">
        <f t="shared" si="2"/>
        <v>0</v>
      </c>
      <c r="O44" s="20">
        <f>'NO PAR 2'!AA47</f>
        <v>0</v>
      </c>
      <c r="Q44" s="19">
        <f>'NO PAR 2'!O47</f>
        <v>0</v>
      </c>
      <c r="R44" s="19">
        <f t="shared" si="0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  <v>0</v>
      </c>
      <c r="X44" s="19">
        <f t="shared" si="7"/>
        <v>0</v>
      </c>
      <c r="Z44" s="19">
        <f>IF(X44&gt;=11,IF(#REF!&gt;=2,X44,10),X44)</f>
        <v>0</v>
      </c>
      <c r="AA44" s="22"/>
      <c r="AB44" s="45" t="str">
        <f t="shared" si="8"/>
        <v>Desaprobado</v>
      </c>
      <c r="AC44" s="45" t="str">
        <f t="shared" si="9"/>
        <v>Unidad II o III</v>
      </c>
      <c r="AD44" s="47"/>
      <c r="AE44" s="47"/>
      <c r="AF44" s="47"/>
      <c r="AG44" s="2">
        <f t="shared" si="10"/>
        <v>0</v>
      </c>
    </row>
    <row r="45" spans="1:33">
      <c r="A45" s="10"/>
      <c r="B45" s="7"/>
      <c r="C45" s="7"/>
      <c r="D45" s="12"/>
      <c r="E45" s="10"/>
    </row>
    <row r="46" spans="1:33">
      <c r="A46" s="4"/>
      <c r="B46" s="13"/>
      <c r="C46" s="13"/>
      <c r="D46" s="14"/>
      <c r="E46" s="4"/>
    </row>
  </sheetData>
  <sheetProtection password="9EFB" sheet="1"/>
  <phoneticPr fontId="1" type="noConversion"/>
  <conditionalFormatting sqref="AB3:AC44">
    <cfRule type="cellIs" dxfId="7" priority="1" stopIfTrue="1" operator="equal">
      <formula>"desaprobado"</formula>
    </cfRule>
    <cfRule type="cellIs" dxfId="6" priority="2" stopIfTrue="1" operator="equal">
      <formula>"sustitutorio"</formula>
    </cfRule>
    <cfRule type="cellIs" dxfId="5" priority="3" stopIfTrue="1" operator="equal">
      <formula>"aprobado"</formula>
    </cfRule>
  </conditionalFormatting>
  <conditionalFormatting sqref="AD3:AD44 X3:X44 Z3:AA44">
    <cfRule type="cellIs" dxfId="4" priority="6" stopIfTrue="1" operator="greaterThanOrEqual">
      <formula>11</formula>
    </cfRule>
    <cfRule type="cellIs" dxfId="3" priority="7" stopIfTrue="1" operator="lessThanOrEqual">
      <formula>10</formula>
    </cfRule>
  </conditionalFormatting>
  <conditionalFormatting sqref="M3:M44 H3:H44 R3:R44">
    <cfRule type="cellIs" dxfId="2" priority="4" stopIfTrue="1" operator="lessThanOrEqual">
      <formula>10</formula>
    </cfRule>
    <cfRule type="cellIs" dxfId="1" priority="5" stopIfTrue="1" operator="greaterThanOrEqual">
      <formula>11</formula>
    </cfRule>
  </conditionalFormatting>
  <conditionalFormatting sqref="S4">
    <cfRule type="cellIs" dxfId="0" priority="15" stopIfTrue="1" operator="between">
      <formula>42</formula>
      <formula>1</formula>
    </cfRule>
  </conditionalFormatting>
  <printOptions horizontalCentered="1" verticalCentered="1"/>
  <pageMargins left="0" right="0" top="0" bottom="0" header="0" footer="0"/>
  <pageSetup paperSize="9" orientation="portrait" r:id="rId1"/>
  <headerFooter alignWithMargins="0"/>
  <ignoredErrors>
    <ignoredError sqref="J3:J4 O3:O4 Z3:Z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326"/>
  <sheetViews>
    <sheetView workbookViewId="0">
      <selection activeCell="D1" sqref="D1"/>
    </sheetView>
  </sheetViews>
  <sheetFormatPr baseColWidth="10" defaultRowHeight="12.75"/>
  <cols>
    <col min="3" max="3" width="33.5703125" customWidth="1"/>
    <col min="4" max="4" width="19" customWidth="1"/>
  </cols>
  <sheetData>
    <row r="2" spans="2:8">
      <c r="B2" s="1" t="s">
        <v>139</v>
      </c>
      <c r="C2" s="1" t="s">
        <v>140</v>
      </c>
      <c r="D2" s="1" t="s">
        <v>141</v>
      </c>
      <c r="E2" s="1" t="s">
        <v>142</v>
      </c>
      <c r="F2" s="1"/>
      <c r="G2" s="1"/>
      <c r="H2" s="1"/>
    </row>
    <row r="3" spans="2:8" ht="38.25">
      <c r="B3" s="36">
        <v>2</v>
      </c>
      <c r="C3" s="70" t="s">
        <v>143</v>
      </c>
      <c r="D3" s="74"/>
      <c r="E3" s="36" t="s">
        <v>160</v>
      </c>
      <c r="F3" s="1"/>
      <c r="G3" s="1"/>
      <c r="H3" s="1"/>
    </row>
    <row r="4" spans="2:8" ht="38.25">
      <c r="B4" s="36">
        <v>3</v>
      </c>
      <c r="C4" s="71" t="s">
        <v>144</v>
      </c>
      <c r="D4" s="74" t="s">
        <v>158</v>
      </c>
      <c r="E4" s="36" t="s">
        <v>161</v>
      </c>
      <c r="F4" s="1"/>
      <c r="G4" s="1"/>
      <c r="H4" s="1"/>
    </row>
    <row r="5" spans="2:8" ht="38.25">
      <c r="B5" s="36">
        <v>4</v>
      </c>
      <c r="C5" s="71" t="s">
        <v>145</v>
      </c>
      <c r="D5" s="74" t="s">
        <v>159</v>
      </c>
      <c r="E5" s="36" t="s">
        <v>162</v>
      </c>
      <c r="F5" s="1"/>
      <c r="G5" s="1"/>
      <c r="H5" s="1"/>
    </row>
    <row r="6" spans="2:8" ht="25.5">
      <c r="B6" s="36">
        <v>5</v>
      </c>
      <c r="C6" s="71" t="s">
        <v>146</v>
      </c>
      <c r="D6" s="75"/>
      <c r="E6" s="36" t="s">
        <v>163</v>
      </c>
      <c r="F6" s="1"/>
      <c r="G6" s="1"/>
      <c r="H6" s="1"/>
    </row>
    <row r="7" spans="2:8" ht="38.25">
      <c r="B7" s="36">
        <v>6</v>
      </c>
      <c r="C7" s="71" t="s">
        <v>147</v>
      </c>
      <c r="D7" s="75"/>
      <c r="E7" s="36" t="s">
        <v>164</v>
      </c>
      <c r="F7" s="1"/>
      <c r="G7" s="1"/>
      <c r="H7" s="1"/>
    </row>
    <row r="8" spans="2:8" ht="38.25">
      <c r="B8" s="36">
        <v>7</v>
      </c>
      <c r="C8" s="72" t="s">
        <v>148</v>
      </c>
      <c r="D8" s="75"/>
      <c r="E8" s="36" t="s">
        <v>165</v>
      </c>
      <c r="F8" s="1"/>
      <c r="G8" s="1"/>
      <c r="H8" s="1"/>
    </row>
    <row r="9" spans="2:8" ht="25.5">
      <c r="B9" s="36">
        <v>8</v>
      </c>
      <c r="C9" s="72" t="s">
        <v>149</v>
      </c>
      <c r="D9" s="75"/>
      <c r="E9" s="36" t="s">
        <v>166</v>
      </c>
      <c r="F9" s="1"/>
      <c r="G9" s="1"/>
      <c r="H9" s="1"/>
    </row>
    <row r="10" spans="2:8" ht="25.5">
      <c r="B10" s="36">
        <v>9</v>
      </c>
      <c r="C10" s="72" t="s">
        <v>150</v>
      </c>
      <c r="D10" s="75"/>
      <c r="E10" s="36" t="s">
        <v>167</v>
      </c>
      <c r="F10" s="1"/>
      <c r="G10" s="1"/>
      <c r="H10" s="1"/>
    </row>
    <row r="11" spans="2:8" ht="38.25">
      <c r="B11" s="36">
        <v>10</v>
      </c>
      <c r="C11" s="72" t="s">
        <v>151</v>
      </c>
      <c r="D11" s="75"/>
      <c r="E11" s="36" t="s">
        <v>168</v>
      </c>
      <c r="F11" s="1"/>
      <c r="G11" s="1"/>
      <c r="H11" s="1"/>
    </row>
    <row r="12" spans="2:8" ht="38.25">
      <c r="B12" s="36">
        <v>11</v>
      </c>
      <c r="C12" s="72" t="s">
        <v>152</v>
      </c>
      <c r="D12" s="75"/>
      <c r="E12" s="36" t="s">
        <v>169</v>
      </c>
      <c r="F12" s="1"/>
      <c r="G12" s="1"/>
      <c r="H12" s="1"/>
    </row>
    <row r="13" spans="2:8" ht="38.25">
      <c r="B13" s="36">
        <v>12</v>
      </c>
      <c r="C13" s="73" t="s">
        <v>153</v>
      </c>
      <c r="D13" s="75"/>
      <c r="E13" s="36" t="s">
        <v>170</v>
      </c>
      <c r="F13" s="1"/>
      <c r="G13" s="1"/>
      <c r="H13" s="1"/>
    </row>
    <row r="14" spans="2:8" ht="51">
      <c r="B14" s="36">
        <v>13</v>
      </c>
      <c r="C14" s="70" t="s">
        <v>154</v>
      </c>
      <c r="D14" s="75"/>
      <c r="E14" s="36" t="s">
        <v>171</v>
      </c>
      <c r="F14" s="1"/>
      <c r="G14" s="1"/>
      <c r="H14" s="1"/>
    </row>
    <row r="15" spans="2:8" ht="51">
      <c r="B15" s="36">
        <v>14</v>
      </c>
      <c r="C15" s="72" t="s">
        <v>155</v>
      </c>
      <c r="D15" s="75"/>
      <c r="E15" s="36" t="s">
        <v>172</v>
      </c>
      <c r="F15" s="1"/>
      <c r="G15" s="1"/>
      <c r="H15" s="1"/>
    </row>
    <row r="16" spans="2:8">
      <c r="B16" s="36">
        <v>15</v>
      </c>
      <c r="C16" s="72" t="s">
        <v>156</v>
      </c>
      <c r="D16" s="75"/>
      <c r="E16" s="36" t="s">
        <v>173</v>
      </c>
      <c r="F16" s="1"/>
      <c r="G16" s="1"/>
      <c r="H16" s="1"/>
    </row>
    <row r="17" spans="2:8" ht="38.25">
      <c r="B17" s="36">
        <v>16</v>
      </c>
      <c r="C17" s="73" t="s">
        <v>157</v>
      </c>
      <c r="D17" s="75"/>
      <c r="E17" s="36" t="s">
        <v>174</v>
      </c>
      <c r="F17" s="1"/>
      <c r="G17" s="1"/>
      <c r="H17" s="1"/>
    </row>
    <row r="18" spans="2:8">
      <c r="B18" s="1"/>
      <c r="C18" s="1"/>
      <c r="D18" s="1"/>
      <c r="E18" s="1"/>
      <c r="F18" s="1"/>
      <c r="G18" s="1"/>
      <c r="H18" s="1"/>
    </row>
    <row r="19" spans="2:8">
      <c r="B19" s="1"/>
      <c r="C19" s="1"/>
      <c r="D19" s="1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/>
      <c r="C23" s="1"/>
      <c r="D23" s="1"/>
      <c r="E23" s="1"/>
      <c r="F23" s="1"/>
      <c r="G23" s="1"/>
      <c r="H23" s="1"/>
    </row>
    <row r="24" spans="2:8">
      <c r="B24" s="1"/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/>
      <c r="C27" s="1"/>
      <c r="D27" s="1"/>
      <c r="E27" s="1"/>
      <c r="F27" s="1"/>
      <c r="G27" s="1"/>
      <c r="H27" s="1"/>
    </row>
    <row r="28" spans="2:8">
      <c r="B28" s="1"/>
      <c r="C28" s="1"/>
      <c r="D28" s="1"/>
      <c r="E28" s="1"/>
      <c r="F28" s="1"/>
      <c r="G28" s="1"/>
      <c r="H28" s="1"/>
    </row>
    <row r="29" spans="2:8">
      <c r="B29" s="1"/>
      <c r="C29" s="1"/>
      <c r="D29" s="1"/>
      <c r="E29" s="1"/>
      <c r="F29" s="1"/>
      <c r="G29" s="1"/>
      <c r="H29" s="1"/>
    </row>
    <row r="30" spans="2:8">
      <c r="B30" s="1"/>
      <c r="C30" s="1"/>
      <c r="D30" s="1"/>
      <c r="E30" s="1"/>
      <c r="F30" s="1"/>
      <c r="G30" s="1"/>
      <c r="H30" s="1"/>
    </row>
    <row r="31" spans="2:8">
      <c r="B31" s="1"/>
      <c r="C31" s="1"/>
      <c r="D31" s="1"/>
      <c r="E31" s="1"/>
      <c r="F31" s="1"/>
      <c r="G31" s="1"/>
      <c r="H31" s="1"/>
    </row>
    <row r="32" spans="2:8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1"/>
      <c r="D73" s="1"/>
      <c r="E73" s="1"/>
      <c r="F73" s="1"/>
      <c r="G73" s="1"/>
      <c r="H73" s="1"/>
    </row>
    <row r="74" spans="2:8">
      <c r="B74" s="1"/>
      <c r="C74" s="1"/>
      <c r="D74" s="1"/>
      <c r="E74" s="1"/>
      <c r="F74" s="1"/>
      <c r="G74" s="1"/>
      <c r="H74" s="1"/>
    </row>
    <row r="75" spans="2:8">
      <c r="B75" s="1"/>
      <c r="C75" s="1"/>
      <c r="D75" s="1"/>
      <c r="E75" s="1"/>
      <c r="F75" s="1"/>
      <c r="G75" s="1"/>
      <c r="H75" s="1"/>
    </row>
    <row r="76" spans="2:8">
      <c r="B76" s="1"/>
      <c r="C76" s="1"/>
      <c r="D76" s="1"/>
      <c r="E76" s="1"/>
      <c r="F76" s="1"/>
      <c r="G76" s="1"/>
      <c r="H76" s="1"/>
    </row>
    <row r="77" spans="2:8">
      <c r="B77" s="1"/>
      <c r="C77" s="1"/>
      <c r="D77" s="1"/>
      <c r="E77" s="1"/>
      <c r="F77" s="1"/>
      <c r="G77" s="1"/>
      <c r="H77" s="1"/>
    </row>
    <row r="78" spans="2:8">
      <c r="B78" s="1"/>
      <c r="C78" s="1"/>
      <c r="D78" s="1"/>
      <c r="E78" s="1"/>
      <c r="F78" s="1"/>
      <c r="G78" s="1"/>
      <c r="H78" s="1"/>
    </row>
    <row r="79" spans="2:8">
      <c r="B79" s="1"/>
      <c r="C79" s="1"/>
      <c r="D79" s="1"/>
      <c r="E79" s="1"/>
      <c r="F79" s="1"/>
      <c r="G79" s="1"/>
      <c r="H79" s="1"/>
    </row>
    <row r="80" spans="2:8">
      <c r="B80" s="1"/>
      <c r="C80" s="1"/>
      <c r="D80" s="1"/>
      <c r="E80" s="1"/>
      <c r="F80" s="1"/>
      <c r="G80" s="1"/>
      <c r="H80" s="1"/>
    </row>
    <row r="81" spans="2:8">
      <c r="B81" s="1"/>
      <c r="C81" s="1"/>
      <c r="D81" s="1"/>
      <c r="E81" s="1"/>
      <c r="F81" s="1"/>
      <c r="G81" s="1"/>
      <c r="H81" s="1"/>
    </row>
    <row r="82" spans="2:8">
      <c r="B82" s="1"/>
      <c r="C82" s="1"/>
      <c r="D82" s="1"/>
      <c r="E82" s="1"/>
      <c r="F82" s="1"/>
      <c r="G82" s="1"/>
      <c r="H82" s="1"/>
    </row>
    <row r="83" spans="2:8">
      <c r="B83" s="1"/>
      <c r="C83" s="1"/>
      <c r="D83" s="1"/>
      <c r="E83" s="1"/>
      <c r="F83" s="1"/>
      <c r="G83" s="1"/>
      <c r="H83" s="1"/>
    </row>
    <row r="84" spans="2:8">
      <c r="B84" s="1"/>
      <c r="C84" s="1"/>
      <c r="D84" s="1"/>
      <c r="E84" s="1"/>
      <c r="F84" s="1"/>
      <c r="G84" s="1"/>
      <c r="H84" s="1"/>
    </row>
    <row r="85" spans="2:8">
      <c r="B85" s="1"/>
      <c r="C85" s="1"/>
      <c r="D85" s="1"/>
      <c r="E85" s="1"/>
      <c r="F85" s="1"/>
      <c r="G85" s="1"/>
      <c r="H85" s="1"/>
    </row>
    <row r="86" spans="2:8">
      <c r="B86" s="1"/>
      <c r="C86" s="1"/>
      <c r="D86" s="1"/>
      <c r="E86" s="1"/>
      <c r="F86" s="1"/>
      <c r="G86" s="1"/>
      <c r="H86" s="1"/>
    </row>
    <row r="87" spans="2:8">
      <c r="B87" s="1"/>
      <c r="C87" s="1"/>
      <c r="D87" s="1"/>
      <c r="E87" s="1"/>
      <c r="F87" s="1"/>
      <c r="G87" s="1"/>
      <c r="H87" s="1"/>
    </row>
    <row r="88" spans="2:8">
      <c r="B88" s="1"/>
      <c r="C88" s="1"/>
      <c r="D88" s="1"/>
      <c r="E88" s="1"/>
      <c r="F88" s="1"/>
      <c r="G88" s="1"/>
      <c r="H88" s="1"/>
    </row>
    <row r="89" spans="2:8">
      <c r="B89" s="1"/>
      <c r="C89" s="1"/>
      <c r="D89" s="1"/>
      <c r="E89" s="1"/>
      <c r="F89" s="1"/>
      <c r="G89" s="1"/>
      <c r="H89" s="1"/>
    </row>
    <row r="90" spans="2:8">
      <c r="B90" s="1"/>
      <c r="C90" s="1"/>
      <c r="D90" s="1"/>
      <c r="E90" s="1"/>
      <c r="F90" s="1"/>
      <c r="G90" s="1"/>
      <c r="H90" s="1"/>
    </row>
    <row r="91" spans="2:8">
      <c r="B91" s="1"/>
      <c r="C91" s="1"/>
      <c r="D91" s="1"/>
      <c r="E91" s="1"/>
      <c r="F91" s="1"/>
      <c r="G91" s="1"/>
      <c r="H91" s="1"/>
    </row>
    <row r="92" spans="2:8">
      <c r="B92" s="1"/>
      <c r="C92" s="1"/>
      <c r="D92" s="1"/>
      <c r="E92" s="1"/>
      <c r="F92" s="1"/>
      <c r="G92" s="1"/>
      <c r="H92" s="1"/>
    </row>
    <row r="93" spans="2:8">
      <c r="B93" s="1"/>
      <c r="C93" s="1"/>
      <c r="D93" s="1"/>
      <c r="E93" s="1"/>
      <c r="F93" s="1"/>
      <c r="G93" s="1"/>
      <c r="H93" s="1"/>
    </row>
    <row r="94" spans="2:8">
      <c r="B94" s="1"/>
      <c r="C94" s="1"/>
      <c r="D94" s="1"/>
      <c r="E94" s="1"/>
      <c r="F94" s="1"/>
      <c r="G94" s="1"/>
      <c r="H94" s="1"/>
    </row>
    <row r="95" spans="2:8">
      <c r="B95" s="1"/>
      <c r="C95" s="1"/>
      <c r="D95" s="1"/>
      <c r="E95" s="1"/>
      <c r="F95" s="1"/>
      <c r="G95" s="1"/>
      <c r="H95" s="1"/>
    </row>
    <row r="96" spans="2:8">
      <c r="B96" s="1"/>
      <c r="C96" s="1"/>
      <c r="D96" s="1"/>
      <c r="E96" s="1"/>
      <c r="F96" s="1"/>
      <c r="G96" s="1"/>
      <c r="H96" s="1"/>
    </row>
    <row r="97" spans="2:8">
      <c r="B97" s="1"/>
      <c r="C97" s="1"/>
      <c r="D97" s="1"/>
      <c r="E97" s="1"/>
      <c r="F97" s="1"/>
      <c r="G97" s="1"/>
      <c r="H97" s="1"/>
    </row>
    <row r="98" spans="2:8">
      <c r="B98" s="1"/>
      <c r="C98" s="1"/>
      <c r="D98" s="1"/>
      <c r="E98" s="1"/>
      <c r="F98" s="1"/>
      <c r="G98" s="1"/>
      <c r="H98" s="1"/>
    </row>
    <row r="99" spans="2:8">
      <c r="B99" s="1"/>
      <c r="C99" s="1"/>
      <c r="D99" s="1"/>
      <c r="E99" s="1"/>
      <c r="F99" s="1"/>
      <c r="G99" s="1"/>
      <c r="H99" s="1"/>
    </row>
    <row r="100" spans="2:8">
      <c r="B100" s="1"/>
      <c r="C100" s="1"/>
      <c r="D100" s="1"/>
      <c r="E100" s="1"/>
      <c r="F100" s="1"/>
      <c r="G100" s="1"/>
      <c r="H100" s="1"/>
    </row>
    <row r="101" spans="2:8">
      <c r="B101" s="1"/>
      <c r="C101" s="1"/>
      <c r="D101" s="1"/>
      <c r="E101" s="1"/>
      <c r="F101" s="1"/>
      <c r="G101" s="1"/>
      <c r="H101" s="1"/>
    </row>
    <row r="102" spans="2:8">
      <c r="B102" s="1"/>
      <c r="C102" s="1"/>
      <c r="D102" s="1"/>
      <c r="E102" s="1"/>
      <c r="F102" s="1"/>
      <c r="G102" s="1"/>
      <c r="H102" s="1"/>
    </row>
    <row r="103" spans="2:8">
      <c r="B103" s="1"/>
      <c r="C103" s="1"/>
      <c r="D103" s="1"/>
      <c r="E103" s="1"/>
      <c r="F103" s="1"/>
      <c r="G103" s="1"/>
      <c r="H103" s="1"/>
    </row>
    <row r="104" spans="2:8">
      <c r="B104" s="1"/>
      <c r="C104" s="1"/>
      <c r="D104" s="1"/>
      <c r="E104" s="1"/>
      <c r="F104" s="1"/>
      <c r="G104" s="1"/>
      <c r="H104" s="1"/>
    </row>
    <row r="105" spans="2:8">
      <c r="B105" s="1"/>
      <c r="C105" s="1"/>
      <c r="D105" s="1"/>
      <c r="E105" s="1"/>
      <c r="F105" s="1"/>
      <c r="G105" s="1"/>
      <c r="H105" s="1"/>
    </row>
    <row r="106" spans="2:8">
      <c r="B106" s="1"/>
      <c r="C106" s="1"/>
      <c r="D106" s="1"/>
      <c r="E106" s="1"/>
      <c r="F106" s="1"/>
      <c r="G106" s="1"/>
      <c r="H106" s="1"/>
    </row>
    <row r="107" spans="2:8">
      <c r="B107" s="1"/>
      <c r="C107" s="1"/>
      <c r="D107" s="1"/>
      <c r="E107" s="1"/>
      <c r="F107" s="1"/>
      <c r="G107" s="1"/>
      <c r="H107" s="1"/>
    </row>
    <row r="108" spans="2:8">
      <c r="B108" s="1"/>
      <c r="C108" s="1"/>
      <c r="D108" s="1"/>
      <c r="E108" s="1"/>
      <c r="F108" s="1"/>
      <c r="G108" s="1"/>
      <c r="H108" s="1"/>
    </row>
    <row r="109" spans="2:8">
      <c r="B109" s="1"/>
      <c r="C109" s="1"/>
      <c r="D109" s="1"/>
      <c r="E109" s="1"/>
      <c r="F109" s="1"/>
      <c r="G109" s="1"/>
      <c r="H109" s="1"/>
    </row>
    <row r="110" spans="2:8">
      <c r="B110" s="1"/>
      <c r="C110" s="1"/>
      <c r="D110" s="1"/>
      <c r="E110" s="1"/>
      <c r="F110" s="1"/>
      <c r="G110" s="1"/>
      <c r="H110" s="1"/>
    </row>
    <row r="111" spans="2:8">
      <c r="B111" s="1"/>
      <c r="C111" s="1"/>
      <c r="D111" s="1"/>
      <c r="E111" s="1"/>
      <c r="F111" s="1"/>
      <c r="G111" s="1"/>
      <c r="H111" s="1"/>
    </row>
    <row r="112" spans="2:8">
      <c r="B112" s="1"/>
      <c r="C112" s="1"/>
      <c r="D112" s="1"/>
      <c r="E112" s="1"/>
      <c r="F112" s="1"/>
      <c r="G112" s="1"/>
      <c r="H112" s="1"/>
    </row>
    <row r="113" spans="2:8">
      <c r="B113" s="1"/>
      <c r="C113" s="1"/>
      <c r="D113" s="1"/>
      <c r="E113" s="1"/>
      <c r="F113" s="1"/>
      <c r="G113" s="1"/>
      <c r="H113" s="1"/>
    </row>
    <row r="114" spans="2:8">
      <c r="B114" s="1"/>
      <c r="C114" s="1"/>
      <c r="D114" s="1"/>
      <c r="E114" s="1"/>
      <c r="F114" s="1"/>
      <c r="G114" s="1"/>
      <c r="H114" s="1"/>
    </row>
    <row r="115" spans="2:8">
      <c r="B115" s="1"/>
      <c r="C115" s="1"/>
      <c r="D115" s="1"/>
      <c r="E115" s="1"/>
      <c r="F115" s="1"/>
      <c r="G115" s="1"/>
      <c r="H115" s="1"/>
    </row>
    <row r="116" spans="2:8">
      <c r="B116" s="1"/>
      <c r="C116" s="1"/>
      <c r="D116" s="1"/>
      <c r="E116" s="1"/>
      <c r="F116" s="1"/>
      <c r="G116" s="1"/>
      <c r="H116" s="1"/>
    </row>
    <row r="117" spans="2:8">
      <c r="B117" s="1"/>
      <c r="C117" s="1"/>
      <c r="D117" s="1"/>
      <c r="E117" s="1"/>
      <c r="F117" s="1"/>
      <c r="G117" s="1"/>
      <c r="H117" s="1"/>
    </row>
    <row r="118" spans="2:8">
      <c r="B118" s="1"/>
      <c r="C118" s="1"/>
      <c r="D118" s="1"/>
      <c r="E118" s="1"/>
      <c r="F118" s="1"/>
      <c r="G118" s="1"/>
      <c r="H118" s="1"/>
    </row>
    <row r="119" spans="2:8">
      <c r="B119" s="1"/>
      <c r="C119" s="1"/>
      <c r="D119" s="1"/>
      <c r="E119" s="1"/>
      <c r="F119" s="1"/>
      <c r="G119" s="1"/>
      <c r="H119" s="1"/>
    </row>
    <row r="120" spans="2:8">
      <c r="B120" s="1"/>
      <c r="C120" s="1"/>
      <c r="D120" s="1"/>
      <c r="E120" s="1"/>
      <c r="F120" s="1"/>
      <c r="G120" s="1"/>
      <c r="H120" s="1"/>
    </row>
    <row r="121" spans="2:8">
      <c r="B121" s="1"/>
      <c r="C121" s="1"/>
      <c r="D121" s="1"/>
      <c r="E121" s="1"/>
      <c r="F121" s="1"/>
      <c r="G121" s="1"/>
      <c r="H121" s="1"/>
    </row>
    <row r="122" spans="2:8">
      <c r="B122" s="1"/>
      <c r="C122" s="1"/>
      <c r="D122" s="1"/>
      <c r="E122" s="1"/>
      <c r="F122" s="1"/>
      <c r="G122" s="1"/>
      <c r="H122" s="1"/>
    </row>
    <row r="123" spans="2:8">
      <c r="B123" s="1"/>
      <c r="C123" s="1"/>
      <c r="D123" s="1"/>
      <c r="E123" s="1"/>
      <c r="F123" s="1"/>
      <c r="G123" s="1"/>
      <c r="H123" s="1"/>
    </row>
    <row r="124" spans="2:8">
      <c r="B124" s="1"/>
      <c r="C124" s="1"/>
      <c r="D124" s="1"/>
      <c r="E124" s="1"/>
      <c r="F124" s="1"/>
      <c r="G124" s="1"/>
      <c r="H124" s="1"/>
    </row>
    <row r="125" spans="2:8">
      <c r="B125" s="1"/>
      <c r="C125" s="1"/>
      <c r="D125" s="1"/>
      <c r="E125" s="1"/>
      <c r="F125" s="1"/>
      <c r="G125" s="1"/>
      <c r="H125" s="1"/>
    </row>
    <row r="126" spans="2:8">
      <c r="B126" s="1"/>
      <c r="C126" s="1"/>
      <c r="D126" s="1"/>
      <c r="E126" s="1"/>
      <c r="F126" s="1"/>
      <c r="G126" s="1"/>
      <c r="H126" s="1"/>
    </row>
    <row r="127" spans="2:8">
      <c r="B127" s="1"/>
      <c r="C127" s="1"/>
      <c r="D127" s="1"/>
      <c r="E127" s="1"/>
      <c r="F127" s="1"/>
      <c r="G127" s="1"/>
      <c r="H127" s="1"/>
    </row>
    <row r="128" spans="2:8">
      <c r="B128" s="1"/>
      <c r="C128" s="1"/>
      <c r="D128" s="1"/>
      <c r="E128" s="1"/>
      <c r="F128" s="1"/>
      <c r="G128" s="1"/>
      <c r="H128" s="1"/>
    </row>
    <row r="129" spans="2:8">
      <c r="B129" s="1"/>
      <c r="C129" s="1"/>
      <c r="D129" s="1"/>
      <c r="E129" s="1"/>
      <c r="F129" s="1"/>
      <c r="G129" s="1"/>
      <c r="H129" s="1"/>
    </row>
    <row r="130" spans="2:8">
      <c r="B130" s="1"/>
      <c r="C130" s="1"/>
      <c r="D130" s="1"/>
      <c r="E130" s="1"/>
      <c r="F130" s="1"/>
      <c r="G130" s="1"/>
      <c r="H130" s="1"/>
    </row>
    <row r="131" spans="2:8">
      <c r="B131" s="1"/>
      <c r="C131" s="1"/>
      <c r="D131" s="1"/>
      <c r="E131" s="1"/>
      <c r="F131" s="1"/>
      <c r="G131" s="1"/>
      <c r="H131" s="1"/>
    </row>
    <row r="132" spans="2:8">
      <c r="B132" s="1"/>
      <c r="C132" s="1"/>
      <c r="D132" s="1"/>
      <c r="E132" s="1"/>
      <c r="F132" s="1"/>
      <c r="G132" s="1"/>
      <c r="H132" s="1"/>
    </row>
    <row r="133" spans="2:8">
      <c r="B133" s="1"/>
      <c r="C133" s="1"/>
      <c r="D133" s="1"/>
      <c r="E133" s="1"/>
      <c r="F133" s="1"/>
      <c r="G133" s="1"/>
      <c r="H133" s="1"/>
    </row>
    <row r="134" spans="2:8">
      <c r="B134" s="1"/>
      <c r="C134" s="1"/>
      <c r="D134" s="1"/>
      <c r="E134" s="1"/>
      <c r="F134" s="1"/>
      <c r="G134" s="1"/>
      <c r="H134" s="1"/>
    </row>
    <row r="135" spans="2:8">
      <c r="B135" s="1"/>
      <c r="C135" s="1"/>
      <c r="D135" s="1"/>
      <c r="E135" s="1"/>
      <c r="F135" s="1"/>
      <c r="G135" s="1"/>
      <c r="H135" s="1"/>
    </row>
    <row r="136" spans="2:8">
      <c r="B136" s="1"/>
      <c r="C136" s="1"/>
      <c r="D136" s="1"/>
      <c r="E136" s="1"/>
      <c r="F136" s="1"/>
      <c r="G136" s="1"/>
      <c r="H136" s="1"/>
    </row>
    <row r="137" spans="2:8">
      <c r="B137" s="1"/>
      <c r="C137" s="1"/>
      <c r="D137" s="1"/>
      <c r="E137" s="1"/>
      <c r="F137" s="1"/>
      <c r="G137" s="1"/>
      <c r="H137" s="1"/>
    </row>
    <row r="138" spans="2:8">
      <c r="B138" s="1"/>
      <c r="C138" s="1"/>
      <c r="D138" s="1"/>
      <c r="E138" s="1"/>
      <c r="F138" s="1"/>
      <c r="G138" s="1"/>
      <c r="H138" s="1"/>
    </row>
    <row r="139" spans="2:8">
      <c r="B139" s="1"/>
      <c r="C139" s="1"/>
      <c r="D139" s="1"/>
      <c r="E139" s="1"/>
      <c r="F139" s="1"/>
      <c r="G139" s="1"/>
      <c r="H139" s="1"/>
    </row>
    <row r="140" spans="2:8">
      <c r="B140" s="1"/>
      <c r="C140" s="1"/>
      <c r="D140" s="1"/>
      <c r="E140" s="1"/>
      <c r="F140" s="1"/>
      <c r="G140" s="1"/>
      <c r="H140" s="1"/>
    </row>
    <row r="141" spans="2:8">
      <c r="B141" s="1"/>
      <c r="C141" s="1"/>
      <c r="D141" s="1"/>
      <c r="E141" s="1"/>
      <c r="F141" s="1"/>
      <c r="G141" s="1"/>
      <c r="H141" s="1"/>
    </row>
    <row r="142" spans="2:8">
      <c r="B142" s="1"/>
      <c r="C142" s="1"/>
      <c r="D142" s="1"/>
      <c r="E142" s="1"/>
      <c r="F142" s="1"/>
      <c r="G142" s="1"/>
      <c r="H142" s="1"/>
    </row>
    <row r="143" spans="2:8">
      <c r="B143" s="1"/>
      <c r="C143" s="1"/>
      <c r="D143" s="1"/>
      <c r="E143" s="1"/>
      <c r="F143" s="1"/>
      <c r="G143" s="1"/>
      <c r="H143" s="1"/>
    </row>
    <row r="144" spans="2:8">
      <c r="B144" s="1"/>
      <c r="C144" s="1"/>
      <c r="D144" s="1"/>
      <c r="E144" s="1"/>
      <c r="F144" s="1"/>
      <c r="G144" s="1"/>
      <c r="H144" s="1"/>
    </row>
    <row r="145" spans="2:8">
      <c r="B145" s="1"/>
      <c r="C145" s="1"/>
      <c r="D145" s="1"/>
      <c r="E145" s="1"/>
      <c r="F145" s="1"/>
      <c r="G145" s="1"/>
      <c r="H145" s="1"/>
    </row>
    <row r="146" spans="2:8">
      <c r="B146" s="1"/>
      <c r="C146" s="1"/>
      <c r="D146" s="1"/>
      <c r="E146" s="1"/>
      <c r="F146" s="1"/>
      <c r="G146" s="1"/>
      <c r="H146" s="1"/>
    </row>
    <row r="147" spans="2:8">
      <c r="B147" s="1"/>
      <c r="C147" s="1"/>
      <c r="D147" s="1"/>
      <c r="E147" s="1"/>
      <c r="F147" s="1"/>
      <c r="G147" s="1"/>
      <c r="H147" s="1"/>
    </row>
    <row r="148" spans="2:8">
      <c r="B148" s="1"/>
      <c r="C148" s="1"/>
      <c r="D148" s="1"/>
      <c r="E148" s="1"/>
      <c r="F148" s="1"/>
      <c r="G148" s="1"/>
      <c r="H148" s="1"/>
    </row>
    <row r="149" spans="2:8">
      <c r="B149" s="1"/>
      <c r="C149" s="1"/>
      <c r="D149" s="1"/>
      <c r="E149" s="1"/>
      <c r="F149" s="1"/>
      <c r="G149" s="1"/>
      <c r="H149" s="1"/>
    </row>
    <row r="150" spans="2:8">
      <c r="B150" s="1"/>
      <c r="C150" s="1"/>
      <c r="D150" s="1"/>
      <c r="E150" s="1"/>
      <c r="F150" s="1"/>
      <c r="G150" s="1"/>
      <c r="H150" s="1"/>
    </row>
    <row r="151" spans="2:8">
      <c r="B151" s="1"/>
      <c r="C151" s="1"/>
      <c r="D151" s="1"/>
      <c r="E151" s="1"/>
      <c r="F151" s="1"/>
      <c r="G151" s="1"/>
      <c r="H151" s="1"/>
    </row>
    <row r="152" spans="2:8">
      <c r="B152" s="1"/>
      <c r="C152" s="1"/>
      <c r="D152" s="1"/>
      <c r="E152" s="1"/>
      <c r="F152" s="1"/>
      <c r="G152" s="1"/>
      <c r="H152" s="1"/>
    </row>
    <row r="153" spans="2:8">
      <c r="B153" s="1"/>
      <c r="C153" s="1"/>
      <c r="D153" s="1"/>
      <c r="E153" s="1"/>
      <c r="F153" s="1"/>
      <c r="G153" s="1"/>
      <c r="H153" s="1"/>
    </row>
    <row r="154" spans="2:8">
      <c r="B154" s="1"/>
      <c r="C154" s="1"/>
      <c r="D154" s="1"/>
      <c r="E154" s="1"/>
      <c r="F154" s="1"/>
      <c r="G154" s="1"/>
      <c r="H154" s="1"/>
    </row>
    <row r="155" spans="2:8">
      <c r="B155" s="1"/>
      <c r="C155" s="1"/>
      <c r="D155" s="1"/>
      <c r="E155" s="1"/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>
      <c r="B158" s="1"/>
      <c r="C158" s="1"/>
      <c r="D158" s="1"/>
      <c r="E158" s="1"/>
      <c r="F158" s="1"/>
      <c r="G158" s="1"/>
      <c r="H158" s="1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1"/>
      <c r="C160" s="1"/>
      <c r="D160" s="1"/>
      <c r="E160" s="1"/>
      <c r="F160" s="1"/>
      <c r="G160" s="1"/>
      <c r="H160" s="1"/>
    </row>
    <row r="161" spans="2:8">
      <c r="B161" s="1"/>
      <c r="C161" s="1"/>
      <c r="D161" s="1"/>
      <c r="E161" s="1"/>
      <c r="F161" s="1"/>
      <c r="G161" s="1"/>
      <c r="H161" s="1"/>
    </row>
    <row r="162" spans="2:8">
      <c r="B162" s="1"/>
      <c r="C162" s="1"/>
      <c r="D162" s="1"/>
      <c r="E162" s="1"/>
      <c r="F162" s="1"/>
      <c r="G162" s="1"/>
      <c r="H162" s="1"/>
    </row>
    <row r="163" spans="2:8">
      <c r="B163" s="1"/>
      <c r="C163" s="1"/>
      <c r="D163" s="1"/>
      <c r="E163" s="1"/>
      <c r="F163" s="1"/>
      <c r="G163" s="1"/>
      <c r="H163" s="1"/>
    </row>
    <row r="164" spans="2:8">
      <c r="B164" s="1"/>
      <c r="C164" s="1"/>
      <c r="D164" s="1"/>
      <c r="E164" s="1"/>
      <c r="F164" s="1"/>
      <c r="G164" s="1"/>
      <c r="H164" s="1"/>
    </row>
    <row r="165" spans="2:8">
      <c r="B165" s="1"/>
      <c r="C165" s="1"/>
      <c r="D165" s="1"/>
      <c r="E165" s="1"/>
      <c r="F165" s="1"/>
      <c r="G165" s="1"/>
      <c r="H165" s="1"/>
    </row>
    <row r="166" spans="2:8">
      <c r="B166" s="1"/>
      <c r="C166" s="1"/>
      <c r="D166" s="1"/>
      <c r="E166" s="1"/>
      <c r="F166" s="1"/>
      <c r="G166" s="1"/>
      <c r="H166" s="1"/>
    </row>
    <row r="167" spans="2:8">
      <c r="B167" s="1"/>
      <c r="C167" s="1"/>
      <c r="D167" s="1"/>
      <c r="E167" s="1"/>
      <c r="F167" s="1"/>
      <c r="G167" s="1"/>
      <c r="H167" s="1"/>
    </row>
    <row r="168" spans="2:8">
      <c r="B168" s="1"/>
      <c r="C168" s="1"/>
      <c r="D168" s="1"/>
      <c r="E168" s="1"/>
      <c r="F168" s="1"/>
      <c r="G168" s="1"/>
      <c r="H168" s="1"/>
    </row>
    <row r="169" spans="2:8">
      <c r="B169" s="1"/>
      <c r="C169" s="1"/>
      <c r="D169" s="1"/>
      <c r="E169" s="1"/>
      <c r="F169" s="1"/>
      <c r="G169" s="1"/>
      <c r="H169" s="1"/>
    </row>
    <row r="170" spans="2:8">
      <c r="B170" s="1"/>
      <c r="C170" s="1"/>
      <c r="D170" s="1"/>
      <c r="E170" s="1"/>
      <c r="F170" s="1"/>
      <c r="G170" s="1"/>
      <c r="H170" s="1"/>
    </row>
    <row r="171" spans="2:8">
      <c r="B171" s="1"/>
      <c r="C171" s="1"/>
      <c r="D171" s="1"/>
      <c r="E171" s="1"/>
      <c r="F171" s="1"/>
      <c r="G171" s="1"/>
      <c r="H171" s="1"/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"/>
      <c r="C173" s="1"/>
      <c r="D173" s="1"/>
      <c r="E173" s="1"/>
      <c r="F173" s="1"/>
      <c r="G173" s="1"/>
      <c r="H173" s="1"/>
    </row>
    <row r="174" spans="2:8">
      <c r="B174" s="1"/>
      <c r="C174" s="1"/>
      <c r="D174" s="1"/>
      <c r="E174" s="1"/>
      <c r="F174" s="1"/>
      <c r="G174" s="1"/>
      <c r="H174" s="1"/>
    </row>
    <row r="175" spans="2:8">
      <c r="B175" s="1"/>
      <c r="C175" s="1"/>
      <c r="D175" s="1"/>
      <c r="E175" s="1"/>
      <c r="F175" s="1"/>
      <c r="G175" s="1"/>
      <c r="H175" s="1"/>
    </row>
    <row r="176" spans="2:8">
      <c r="B176" s="1"/>
      <c r="C176" s="1"/>
      <c r="D176" s="1"/>
      <c r="E176" s="1"/>
      <c r="F176" s="1"/>
      <c r="G176" s="1"/>
      <c r="H176" s="1"/>
    </row>
    <row r="177" spans="2:8">
      <c r="B177" s="1"/>
      <c r="C177" s="1"/>
      <c r="D177" s="1"/>
      <c r="E177" s="1"/>
      <c r="F177" s="1"/>
      <c r="G177" s="1"/>
      <c r="H177" s="1"/>
    </row>
    <row r="178" spans="2:8">
      <c r="B178" s="1"/>
      <c r="C178" s="1"/>
      <c r="D178" s="1"/>
      <c r="E178" s="1"/>
      <c r="F178" s="1"/>
      <c r="G178" s="1"/>
      <c r="H178" s="1"/>
    </row>
    <row r="179" spans="2:8">
      <c r="B179" s="1"/>
      <c r="C179" s="1"/>
      <c r="D179" s="1"/>
      <c r="E179" s="1"/>
      <c r="F179" s="1"/>
      <c r="G179" s="1"/>
      <c r="H179" s="1"/>
    </row>
    <row r="180" spans="2:8">
      <c r="B180" s="1"/>
      <c r="C180" s="1"/>
      <c r="D180" s="1"/>
      <c r="E180" s="1"/>
      <c r="F180" s="1"/>
      <c r="G180" s="1"/>
      <c r="H180" s="1"/>
    </row>
    <row r="181" spans="2:8">
      <c r="B181" s="1"/>
      <c r="C181" s="1"/>
      <c r="D181" s="1"/>
      <c r="E181" s="1"/>
      <c r="F181" s="1"/>
      <c r="G181" s="1"/>
      <c r="H181" s="1"/>
    </row>
    <row r="182" spans="2:8">
      <c r="B182" s="1"/>
      <c r="C182" s="1"/>
      <c r="D182" s="1"/>
      <c r="E182" s="1"/>
      <c r="F182" s="1"/>
      <c r="G182" s="1"/>
      <c r="H182" s="1"/>
    </row>
    <row r="183" spans="2:8">
      <c r="B183" s="1"/>
      <c r="C183" s="1"/>
      <c r="D183" s="1"/>
      <c r="E183" s="1"/>
      <c r="F183" s="1"/>
      <c r="G183" s="1"/>
      <c r="H183" s="1"/>
    </row>
    <row r="184" spans="2:8">
      <c r="B184" s="1"/>
      <c r="C184" s="1"/>
      <c r="D184" s="1"/>
      <c r="E184" s="1"/>
      <c r="F184" s="1"/>
      <c r="G184" s="1"/>
      <c r="H184" s="1"/>
    </row>
    <row r="185" spans="2:8">
      <c r="B185" s="1"/>
      <c r="C185" s="1"/>
      <c r="D185" s="1"/>
      <c r="E185" s="1"/>
      <c r="F185" s="1"/>
      <c r="G185" s="1"/>
      <c r="H185" s="1"/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1"/>
      <c r="C188" s="1"/>
      <c r="D188" s="1"/>
      <c r="E188" s="1"/>
      <c r="F188" s="1"/>
      <c r="G188" s="1"/>
      <c r="H188" s="1"/>
    </row>
    <row r="189" spans="2:8">
      <c r="B189" s="1"/>
      <c r="C189" s="1"/>
      <c r="D189" s="1"/>
      <c r="E189" s="1"/>
      <c r="F189" s="1"/>
      <c r="G189" s="1"/>
      <c r="H189" s="1"/>
    </row>
    <row r="190" spans="2:8">
      <c r="B190" s="1"/>
      <c r="C190" s="1"/>
      <c r="D190" s="1"/>
      <c r="E190" s="1"/>
      <c r="F190" s="1"/>
      <c r="G190" s="1"/>
      <c r="H190" s="1"/>
    </row>
    <row r="191" spans="2:8">
      <c r="B191" s="1"/>
      <c r="C191" s="1"/>
      <c r="D191" s="1"/>
      <c r="E191" s="1"/>
      <c r="F191" s="1"/>
      <c r="G191" s="1"/>
      <c r="H191" s="1"/>
    </row>
    <row r="192" spans="2:8">
      <c r="B192" s="1"/>
      <c r="C192" s="1"/>
      <c r="D192" s="1"/>
      <c r="E192" s="1"/>
      <c r="F192" s="1"/>
      <c r="G192" s="1"/>
      <c r="H192" s="1"/>
    </row>
    <row r="193" spans="2:8">
      <c r="B193" s="1"/>
      <c r="C193" s="1"/>
      <c r="D193" s="1"/>
      <c r="E193" s="1"/>
      <c r="F193" s="1"/>
      <c r="G193" s="1"/>
      <c r="H193" s="1"/>
    </row>
    <row r="194" spans="2:8">
      <c r="B194" s="1"/>
      <c r="C194" s="1"/>
      <c r="D194" s="1"/>
      <c r="E194" s="1"/>
      <c r="F194" s="1"/>
      <c r="G194" s="1"/>
      <c r="H194" s="1"/>
    </row>
    <row r="195" spans="2:8">
      <c r="B195" s="1"/>
      <c r="C195" s="1"/>
      <c r="D195" s="1"/>
      <c r="E195" s="1"/>
      <c r="F195" s="1"/>
      <c r="G195" s="1"/>
      <c r="H195" s="1"/>
    </row>
    <row r="196" spans="2:8">
      <c r="B196" s="1"/>
      <c r="C196" s="1"/>
      <c r="D196" s="1"/>
      <c r="E196" s="1"/>
      <c r="F196" s="1"/>
      <c r="G196" s="1"/>
      <c r="H196" s="1"/>
    </row>
    <row r="197" spans="2:8">
      <c r="B197" s="1"/>
      <c r="C197" s="1"/>
      <c r="D197" s="1"/>
      <c r="E197" s="1"/>
      <c r="F197" s="1"/>
      <c r="G197" s="1"/>
      <c r="H197" s="1"/>
    </row>
    <row r="198" spans="2:8">
      <c r="B198" s="1"/>
      <c r="C198" s="1"/>
      <c r="D198" s="1"/>
      <c r="E198" s="1"/>
      <c r="F198" s="1"/>
      <c r="G198" s="1"/>
      <c r="H198" s="1"/>
    </row>
    <row r="199" spans="2:8">
      <c r="B199" s="1"/>
      <c r="C199" s="1"/>
      <c r="D199" s="1"/>
      <c r="E199" s="1"/>
      <c r="F199" s="1"/>
      <c r="G199" s="1"/>
      <c r="H199" s="1"/>
    </row>
    <row r="200" spans="2:8">
      <c r="B200" s="1"/>
      <c r="C200" s="1"/>
      <c r="D200" s="1"/>
      <c r="E200" s="1"/>
      <c r="F200" s="1"/>
      <c r="G200" s="1"/>
      <c r="H200" s="1"/>
    </row>
    <row r="201" spans="2:8">
      <c r="B201" s="1"/>
      <c r="C201" s="1"/>
      <c r="D201" s="1"/>
      <c r="E201" s="1"/>
      <c r="F201" s="1"/>
      <c r="G201" s="1"/>
      <c r="H201" s="1"/>
    </row>
    <row r="202" spans="2:8">
      <c r="B202" s="1"/>
      <c r="C202" s="1"/>
      <c r="D202" s="1"/>
      <c r="E202" s="1"/>
      <c r="F202" s="1"/>
      <c r="G202" s="1"/>
      <c r="H202" s="1"/>
    </row>
    <row r="203" spans="2:8">
      <c r="B203" s="1"/>
      <c r="C203" s="1"/>
      <c r="D203" s="1"/>
      <c r="E203" s="1"/>
      <c r="F203" s="1"/>
      <c r="G203" s="1"/>
      <c r="H203" s="1"/>
    </row>
    <row r="204" spans="2:8">
      <c r="B204" s="1"/>
      <c r="C204" s="1"/>
      <c r="D204" s="1"/>
      <c r="E204" s="1"/>
      <c r="F204" s="1"/>
      <c r="G204" s="1"/>
      <c r="H204" s="1"/>
    </row>
    <row r="205" spans="2:8">
      <c r="B205" s="1"/>
      <c r="C205" s="1"/>
      <c r="D205" s="1"/>
      <c r="E205" s="1"/>
      <c r="F205" s="1"/>
      <c r="G205" s="1"/>
      <c r="H205" s="1"/>
    </row>
    <row r="206" spans="2:8">
      <c r="B206" s="1"/>
      <c r="C206" s="1"/>
      <c r="D206" s="1"/>
      <c r="E206" s="1"/>
      <c r="F206" s="1"/>
      <c r="G206" s="1"/>
      <c r="H206" s="1"/>
    </row>
    <row r="207" spans="2:8">
      <c r="B207" s="1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  <row r="271" spans="2:8">
      <c r="B271" s="1"/>
      <c r="C271" s="1"/>
      <c r="D271" s="1"/>
      <c r="E271" s="1"/>
      <c r="F271" s="1"/>
      <c r="G271" s="1"/>
      <c r="H271" s="1"/>
    </row>
    <row r="272" spans="2:8">
      <c r="B272" s="1"/>
      <c r="C272" s="1"/>
      <c r="D272" s="1"/>
      <c r="E272" s="1"/>
      <c r="F272" s="1"/>
      <c r="G272" s="1"/>
      <c r="H272" s="1"/>
    </row>
    <row r="273" spans="2:8">
      <c r="B273" s="1"/>
      <c r="C273" s="1"/>
      <c r="D273" s="1"/>
      <c r="E273" s="1"/>
      <c r="F273" s="1"/>
      <c r="G273" s="1"/>
      <c r="H273" s="1"/>
    </row>
    <row r="274" spans="2:8">
      <c r="B274" s="1"/>
      <c r="C274" s="1"/>
      <c r="D274" s="1"/>
      <c r="E274" s="1"/>
      <c r="F274" s="1"/>
      <c r="G274" s="1"/>
      <c r="H274" s="1"/>
    </row>
    <row r="275" spans="2:8">
      <c r="B275" s="1"/>
      <c r="C275" s="1"/>
      <c r="D275" s="1"/>
      <c r="E275" s="1"/>
      <c r="F275" s="1"/>
      <c r="G275" s="1"/>
      <c r="H275" s="1"/>
    </row>
    <row r="276" spans="2:8">
      <c r="B276" s="1"/>
      <c r="C276" s="1"/>
      <c r="D276" s="1"/>
      <c r="E276" s="1"/>
      <c r="F276" s="1"/>
      <c r="G276" s="1"/>
      <c r="H276" s="1"/>
    </row>
    <row r="277" spans="2:8">
      <c r="B277" s="1"/>
      <c r="C277" s="1"/>
      <c r="D277" s="1"/>
      <c r="E277" s="1"/>
      <c r="F277" s="1"/>
      <c r="G277" s="1"/>
      <c r="H277" s="1"/>
    </row>
    <row r="278" spans="2:8">
      <c r="B278" s="1"/>
      <c r="C278" s="1"/>
      <c r="D278" s="1"/>
      <c r="E278" s="1"/>
      <c r="F278" s="1"/>
      <c r="G278" s="1"/>
      <c r="H278" s="1"/>
    </row>
    <row r="279" spans="2:8">
      <c r="B279" s="1"/>
      <c r="C279" s="1"/>
      <c r="D279" s="1"/>
      <c r="E279" s="1"/>
      <c r="F279" s="1"/>
      <c r="G279" s="1"/>
      <c r="H279" s="1"/>
    </row>
    <row r="280" spans="2:8">
      <c r="B280" s="1"/>
      <c r="C280" s="1"/>
      <c r="D280" s="1"/>
      <c r="E280" s="1"/>
      <c r="F280" s="1"/>
      <c r="G280" s="1"/>
      <c r="H280" s="1"/>
    </row>
    <row r="281" spans="2:8">
      <c r="B281" s="1"/>
      <c r="C281" s="1"/>
      <c r="D281" s="1"/>
      <c r="E281" s="1"/>
      <c r="F281" s="1"/>
      <c r="G281" s="1"/>
      <c r="H281" s="1"/>
    </row>
    <row r="282" spans="2:8">
      <c r="B282" s="1"/>
      <c r="C282" s="1"/>
      <c r="D282" s="1"/>
      <c r="E282" s="1"/>
      <c r="F282" s="1"/>
      <c r="G282" s="1"/>
      <c r="H282" s="1"/>
    </row>
    <row r="283" spans="2:8">
      <c r="B283" s="1"/>
      <c r="C283" s="1"/>
      <c r="D283" s="1"/>
      <c r="E283" s="1"/>
      <c r="F283" s="1"/>
      <c r="G283" s="1"/>
      <c r="H283" s="1"/>
    </row>
    <row r="284" spans="2:8">
      <c r="B284" s="1"/>
      <c r="C284" s="1"/>
      <c r="D284" s="1"/>
      <c r="E284" s="1"/>
      <c r="F284" s="1"/>
      <c r="G284" s="1"/>
      <c r="H284" s="1"/>
    </row>
    <row r="285" spans="2:8">
      <c r="B285" s="1"/>
      <c r="C285" s="1"/>
      <c r="D285" s="1"/>
      <c r="E285" s="1"/>
      <c r="F285" s="1"/>
      <c r="G285" s="1"/>
      <c r="H285" s="1"/>
    </row>
    <row r="286" spans="2:8">
      <c r="B286" s="1"/>
      <c r="C286" s="1"/>
      <c r="D286" s="1"/>
      <c r="E286" s="1"/>
      <c r="F286" s="1"/>
      <c r="G286" s="1"/>
      <c r="H286" s="1"/>
    </row>
    <row r="287" spans="2:8">
      <c r="B287" s="1"/>
      <c r="C287" s="1"/>
      <c r="D287" s="1"/>
      <c r="E287" s="1"/>
      <c r="F287" s="1"/>
      <c r="G287" s="1"/>
      <c r="H287" s="1"/>
    </row>
    <row r="288" spans="2:8">
      <c r="B288" s="1"/>
      <c r="C288" s="1"/>
      <c r="D288" s="1"/>
      <c r="E288" s="1"/>
      <c r="F288" s="1"/>
      <c r="G288" s="1"/>
      <c r="H288" s="1"/>
    </row>
    <row r="289" spans="2:8">
      <c r="B289" s="1"/>
      <c r="C289" s="1"/>
      <c r="D289" s="1"/>
      <c r="E289" s="1"/>
      <c r="F289" s="1"/>
      <c r="G289" s="1"/>
      <c r="H289" s="1"/>
    </row>
    <row r="290" spans="2:8">
      <c r="B290" s="1"/>
      <c r="C290" s="1"/>
      <c r="D290" s="1"/>
      <c r="E290" s="1"/>
      <c r="F290" s="1"/>
      <c r="G290" s="1"/>
      <c r="H290" s="1"/>
    </row>
    <row r="291" spans="2:8">
      <c r="B291" s="1"/>
      <c r="C291" s="1"/>
      <c r="D291" s="1"/>
      <c r="E291" s="1"/>
      <c r="F291" s="1"/>
      <c r="G291" s="1"/>
      <c r="H291" s="1"/>
    </row>
    <row r="292" spans="2:8">
      <c r="B292" s="1"/>
      <c r="C292" s="1"/>
      <c r="D292" s="1"/>
      <c r="E292" s="1"/>
      <c r="F292" s="1"/>
      <c r="G292" s="1"/>
      <c r="H292" s="1"/>
    </row>
    <row r="293" spans="2:8">
      <c r="B293" s="1"/>
      <c r="C293" s="1"/>
      <c r="D293" s="1"/>
      <c r="E293" s="1"/>
      <c r="F293" s="1"/>
      <c r="G293" s="1"/>
      <c r="H293" s="1"/>
    </row>
    <row r="294" spans="2:8">
      <c r="B294" s="1"/>
      <c r="C294" s="1"/>
      <c r="D294" s="1"/>
      <c r="E294" s="1"/>
      <c r="F294" s="1"/>
      <c r="G294" s="1"/>
      <c r="H294" s="1"/>
    </row>
    <row r="295" spans="2:8">
      <c r="B295" s="1"/>
      <c r="C295" s="1"/>
      <c r="D295" s="1"/>
      <c r="E295" s="1"/>
      <c r="F295" s="1"/>
      <c r="G295" s="1"/>
      <c r="H295" s="1"/>
    </row>
    <row r="296" spans="2:8">
      <c r="B296" s="1"/>
      <c r="C296" s="1"/>
      <c r="D296" s="1"/>
      <c r="E296" s="1"/>
      <c r="F296" s="1"/>
      <c r="G296" s="1"/>
      <c r="H296" s="1"/>
    </row>
    <row r="297" spans="2:8">
      <c r="B297" s="1"/>
      <c r="C297" s="1"/>
      <c r="D297" s="1"/>
      <c r="E297" s="1"/>
      <c r="F297" s="1"/>
      <c r="G297" s="1"/>
      <c r="H297" s="1"/>
    </row>
    <row r="298" spans="2:8">
      <c r="B298" s="1"/>
      <c r="C298" s="1"/>
      <c r="D298" s="1"/>
      <c r="E298" s="1"/>
      <c r="F298" s="1"/>
      <c r="G298" s="1"/>
      <c r="H298" s="1"/>
    </row>
    <row r="299" spans="2:8">
      <c r="B299" s="1"/>
      <c r="C299" s="1"/>
      <c r="D299" s="1"/>
      <c r="E299" s="1"/>
      <c r="F299" s="1"/>
      <c r="G299" s="1"/>
      <c r="H299" s="1"/>
    </row>
    <row r="300" spans="2:8">
      <c r="B300" s="1"/>
      <c r="C300" s="1"/>
      <c r="D300" s="1"/>
      <c r="E300" s="1"/>
      <c r="F300" s="1"/>
      <c r="G300" s="1"/>
      <c r="H300" s="1"/>
    </row>
    <row r="301" spans="2:8">
      <c r="B301" s="1"/>
      <c r="C301" s="1"/>
      <c r="D301" s="1"/>
      <c r="E301" s="1"/>
      <c r="F301" s="1"/>
      <c r="G301" s="1"/>
      <c r="H301" s="1"/>
    </row>
    <row r="302" spans="2:8">
      <c r="B302" s="1"/>
      <c r="C302" s="1"/>
      <c r="D302" s="1"/>
      <c r="E302" s="1"/>
      <c r="F302" s="1"/>
      <c r="G302" s="1"/>
      <c r="H302" s="1"/>
    </row>
    <row r="303" spans="2:8">
      <c r="B303" s="1"/>
      <c r="C303" s="1"/>
      <c r="D303" s="1"/>
      <c r="E303" s="1"/>
      <c r="F303" s="1"/>
      <c r="G303" s="1"/>
      <c r="H303" s="1"/>
    </row>
    <row r="304" spans="2:8">
      <c r="B304" s="1"/>
      <c r="C304" s="1"/>
      <c r="D304" s="1"/>
      <c r="E304" s="1"/>
      <c r="F304" s="1"/>
      <c r="G304" s="1"/>
      <c r="H304" s="1"/>
    </row>
    <row r="305" spans="2:8">
      <c r="B305" s="1"/>
      <c r="C305" s="1"/>
      <c r="D305" s="1"/>
      <c r="E305" s="1"/>
      <c r="F305" s="1"/>
      <c r="G305" s="1"/>
      <c r="H305" s="1"/>
    </row>
    <row r="306" spans="2:8">
      <c r="B306" s="1"/>
      <c r="C306" s="1"/>
      <c r="D306" s="1"/>
      <c r="E306" s="1"/>
      <c r="F306" s="1"/>
      <c r="G306" s="1"/>
      <c r="H306" s="1"/>
    </row>
    <row r="307" spans="2:8">
      <c r="B307" s="1"/>
      <c r="C307" s="1"/>
      <c r="D307" s="1"/>
      <c r="E307" s="1"/>
      <c r="F307" s="1"/>
      <c r="G307" s="1"/>
      <c r="H307" s="1"/>
    </row>
    <row r="308" spans="2:8">
      <c r="B308" s="1"/>
      <c r="C308" s="1"/>
      <c r="D308" s="1"/>
      <c r="E308" s="1"/>
      <c r="F308" s="1"/>
      <c r="G308" s="1"/>
      <c r="H308" s="1"/>
    </row>
    <row r="309" spans="2:8">
      <c r="B309" s="1"/>
      <c r="C309" s="1"/>
      <c r="D309" s="1"/>
      <c r="E309" s="1"/>
      <c r="F309" s="1"/>
      <c r="G309" s="1"/>
      <c r="H309" s="1"/>
    </row>
    <row r="310" spans="2:8">
      <c r="B310" s="1"/>
      <c r="C310" s="1"/>
      <c r="D310" s="1"/>
      <c r="E310" s="1"/>
      <c r="F310" s="1"/>
      <c r="G310" s="1"/>
      <c r="H310" s="1"/>
    </row>
    <row r="311" spans="2:8">
      <c r="B311" s="1"/>
      <c r="C311" s="1"/>
      <c r="D311" s="1"/>
      <c r="E311" s="1"/>
      <c r="F311" s="1"/>
      <c r="G311" s="1"/>
      <c r="H311" s="1"/>
    </row>
    <row r="312" spans="2:8">
      <c r="B312" s="1"/>
      <c r="C312" s="1"/>
      <c r="D312" s="1"/>
      <c r="E312" s="1"/>
      <c r="F312" s="1"/>
      <c r="G312" s="1"/>
      <c r="H312" s="1"/>
    </row>
    <row r="313" spans="2:8">
      <c r="B313" s="1"/>
      <c r="C313" s="1"/>
      <c r="D313" s="1"/>
      <c r="E313" s="1"/>
      <c r="F313" s="1"/>
      <c r="G313" s="1"/>
      <c r="H313" s="1"/>
    </row>
    <row r="314" spans="2:8">
      <c r="B314" s="1"/>
      <c r="C314" s="1"/>
      <c r="D314" s="1"/>
      <c r="E314" s="1"/>
      <c r="F314" s="1"/>
      <c r="G314" s="1"/>
      <c r="H314" s="1"/>
    </row>
    <row r="315" spans="2:8">
      <c r="B315" s="1"/>
      <c r="C315" s="1"/>
      <c r="D315" s="1"/>
      <c r="E315" s="1"/>
      <c r="F315" s="1"/>
      <c r="G315" s="1"/>
      <c r="H315" s="1"/>
    </row>
    <row r="316" spans="2:8">
      <c r="B316" s="1"/>
      <c r="C316" s="1"/>
      <c r="D316" s="1"/>
      <c r="E316" s="1"/>
      <c r="F316" s="1"/>
      <c r="G316" s="1"/>
      <c r="H316" s="1"/>
    </row>
    <row r="317" spans="2:8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B319" s="1"/>
      <c r="C319" s="1"/>
      <c r="D319" s="1"/>
      <c r="E319" s="1"/>
      <c r="F319" s="1"/>
      <c r="G319" s="1"/>
      <c r="H319" s="1"/>
    </row>
    <row r="320" spans="2:8">
      <c r="B320" s="1"/>
      <c r="C320" s="1"/>
      <c r="D320" s="1"/>
      <c r="E320" s="1"/>
      <c r="F320" s="1"/>
      <c r="G320" s="1"/>
      <c r="H320" s="1"/>
    </row>
    <row r="321" spans="2:8">
      <c r="B321" s="1"/>
      <c r="C321" s="1"/>
      <c r="D321" s="1"/>
      <c r="E321" s="1"/>
      <c r="F321" s="1"/>
      <c r="G321" s="1"/>
      <c r="H321" s="1"/>
    </row>
    <row r="322" spans="2:8">
      <c r="B322" s="1"/>
      <c r="C322" s="1"/>
      <c r="D322" s="1"/>
      <c r="E322" s="1"/>
      <c r="F322" s="1"/>
      <c r="G322" s="1"/>
      <c r="H322" s="1"/>
    </row>
    <row r="323" spans="2:8">
      <c r="B323" s="1"/>
      <c r="C323" s="1"/>
      <c r="D323" s="1"/>
      <c r="E323" s="1"/>
      <c r="F323" s="1"/>
      <c r="G323" s="1"/>
      <c r="H323" s="1"/>
    </row>
    <row r="324" spans="2:8">
      <c r="B324" s="1"/>
      <c r="C324" s="1"/>
      <c r="D324" s="1"/>
      <c r="E324" s="1"/>
      <c r="F324" s="1"/>
      <c r="G324" s="1"/>
      <c r="H324" s="1"/>
    </row>
    <row r="325" spans="2:8">
      <c r="B325" s="1"/>
      <c r="C325" s="1"/>
      <c r="D325" s="1"/>
      <c r="E325" s="1"/>
      <c r="F325" s="1"/>
      <c r="G325" s="1"/>
      <c r="H325" s="1"/>
    </row>
    <row r="326" spans="2:8">
      <c r="B326" s="1"/>
      <c r="C326" s="1"/>
      <c r="D326" s="1"/>
      <c r="E326" s="1"/>
      <c r="F326" s="1"/>
      <c r="G326" s="1"/>
      <c r="H326" s="1"/>
    </row>
  </sheetData>
  <sheetProtection password="9EFB" sheet="1" objects="1" scenario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asistencia</vt:lpstr>
      <vt:lpstr>NO PAR 1</vt:lpstr>
      <vt:lpstr>NO PAR 2</vt:lpstr>
      <vt:lpstr>NOTAS DE UNIDAD</vt:lpstr>
      <vt:lpstr>EXPOSICIONES</vt:lpstr>
    </vt:vector>
  </TitlesOfParts>
  <Company>uns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calgarate</dc:creator>
  <cp:lastModifiedBy>WINDOWS</cp:lastModifiedBy>
  <cp:lastPrinted>2014-04-14T17:28:32Z</cp:lastPrinted>
  <dcterms:created xsi:type="dcterms:W3CDTF">2011-04-18T14:21:02Z</dcterms:created>
  <dcterms:modified xsi:type="dcterms:W3CDTF">2014-04-14T18:19:25Z</dcterms:modified>
</cp:coreProperties>
</file>